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micahwicham/Documents/Claude/Projects/MiSAFE Marketing/MiSAFE IMS Mastery Series/Week 26 - Boost HR for IMS - Training and Hiring for Top Skills/04 Template/"/>
    </mc:Choice>
  </mc:AlternateContent>
  <xr:revisionPtr revIDLastSave="0" documentId="13_ncr:1_{D98DCC66-7D61-D042-BB22-9093E5677536}" xr6:coauthVersionLast="47" xr6:coauthVersionMax="47" xr10:uidLastSave="{00000000-0000-0000-0000-000000000000}"/>
  <bookViews>
    <workbookView xWindow="0" yWindow="660" windowWidth="34560" windowHeight="21680" tabRatio="500" xr2:uid="{00000000-000D-0000-FFFF-FFFF00000000}"/>
  </bookViews>
  <sheets>
    <sheet name="Training Register" sheetId="1" r:id="rId1"/>
    <sheet name="Summary" sheetId="2" r:id="rId2"/>
    <sheet name="Instructions" sheetId="3" r:id="rId3"/>
    <sheet name="Disclaimer &amp; Copyright" sheetId="4" r:id="rId4"/>
  </sheets>
  <definedNames>
    <definedName name="_xlnm.Print_Titles" localSheetId="0">'Training Register'!$5:$5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1" i="2" l="1"/>
  <c r="C10" i="2"/>
  <c r="F9" i="2"/>
  <c r="F8" i="2"/>
  <c r="F7" i="2"/>
  <c r="F6" i="2"/>
  <c r="F5" i="2"/>
  <c r="M32" i="1"/>
  <c r="M31" i="1"/>
  <c r="M30" i="1"/>
  <c r="M29" i="1"/>
  <c r="M28" i="1"/>
  <c r="M27" i="1"/>
  <c r="M26" i="1"/>
  <c r="M25" i="1"/>
  <c r="M24" i="1"/>
  <c r="M23" i="1"/>
  <c r="M22" i="1"/>
  <c r="M21" i="1"/>
  <c r="M20" i="1"/>
  <c r="M19" i="1"/>
  <c r="M18" i="1"/>
  <c r="M17" i="1"/>
  <c r="M16" i="1"/>
  <c r="M15" i="1"/>
  <c r="M14" i="1"/>
  <c r="M13" i="1"/>
  <c r="M12" i="1"/>
  <c r="M11" i="1"/>
  <c r="M10" i="1"/>
  <c r="M9" i="1"/>
  <c r="M8" i="1"/>
  <c r="M7" i="1"/>
  <c r="M6" i="1"/>
  <c r="C5" i="2" s="1"/>
  <c r="C6" i="2" l="1"/>
  <c r="C7" i="2"/>
  <c r="C8" i="2"/>
</calcChain>
</file>

<file path=xl/sharedStrings.xml><?xml version="1.0" encoding="utf-8"?>
<sst xmlns="http://schemas.openxmlformats.org/spreadsheetml/2006/main" count="143" uniqueCount="101">
  <si>
    <t>QHSE TRAINING NEEDS ANALYSIS &amp; REGISTER</t>
  </si>
  <si>
    <r>
      <rPr>
        <b/>
        <sz val="9"/>
        <color rgb="FF000000"/>
        <rFont val="Arial"/>
        <charset val="1"/>
      </rPr>
      <t xml:space="preserve">Document ID: </t>
    </r>
    <r>
      <rPr>
        <sz val="9"/>
        <color rgb="FF000000"/>
        <rFont val="Arial"/>
        <charset val="1"/>
      </rPr>
      <t>MISAFE-IMS-TMP-026-V1.0</t>
    </r>
    <r>
      <rPr>
        <sz val="9"/>
        <color rgb="FF808080"/>
        <rFont val="Arial"/>
        <charset val="1"/>
      </rPr>
      <t xml:space="preserve">    |    </t>
    </r>
    <r>
      <rPr>
        <b/>
        <sz val="9"/>
        <color rgb="FF000000"/>
        <rFont val="Arial"/>
        <charset val="1"/>
      </rPr>
      <t xml:space="preserve">Version: </t>
    </r>
    <r>
      <rPr>
        <sz val="9"/>
        <color rgb="FF000000"/>
        <rFont val="Arial"/>
        <charset val="1"/>
      </rPr>
      <t>1.0</t>
    </r>
    <r>
      <rPr>
        <sz val="9"/>
        <color rgb="FF808080"/>
        <rFont val="Arial"/>
        <charset val="1"/>
      </rPr>
      <t xml:space="preserve">    |    </t>
    </r>
    <r>
      <rPr>
        <b/>
        <sz val="9"/>
        <color rgb="FF000000"/>
        <rFont val="Arial"/>
        <charset val="1"/>
      </rPr>
      <t xml:space="preserve">Issue Date: </t>
    </r>
    <r>
      <rPr>
        <sz val="9"/>
        <color rgb="FF000000"/>
        <rFont val="Arial"/>
        <charset val="1"/>
      </rPr>
      <t>[Insert]</t>
    </r>
    <r>
      <rPr>
        <sz val="9"/>
        <color rgb="FF808080"/>
        <rFont val="Arial"/>
        <charset val="1"/>
      </rPr>
      <t xml:space="preserve">    |    </t>
    </r>
    <r>
      <rPr>
        <b/>
        <sz val="9"/>
        <color rgb="FF000000"/>
        <rFont val="Arial"/>
        <charset val="1"/>
      </rPr>
      <t xml:space="preserve">Next Review: </t>
    </r>
    <r>
      <rPr>
        <sz val="9"/>
        <color rgb="FF000000"/>
        <rFont val="Arial"/>
        <charset val="1"/>
      </rPr>
      <t>[Insert]</t>
    </r>
  </si>
  <si>
    <r>
      <rPr>
        <b/>
        <sz val="9"/>
        <color rgb="FF000000"/>
        <rFont val="Arial"/>
        <charset val="1"/>
      </rPr>
      <t xml:space="preserve">Owner: </t>
    </r>
    <r>
      <rPr>
        <sz val="9"/>
        <color rgb="FF000000"/>
        <rFont val="Arial"/>
        <charset val="1"/>
      </rPr>
      <t>[Insert Responsible Position]</t>
    </r>
    <r>
      <rPr>
        <sz val="9"/>
        <color rgb="FF808080"/>
        <rFont val="Arial"/>
        <charset val="1"/>
      </rPr>
      <t xml:space="preserve">    |    </t>
    </r>
    <r>
      <rPr>
        <b/>
        <sz val="9"/>
        <color rgb="FF000000"/>
        <rFont val="Arial"/>
        <charset val="1"/>
      </rPr>
      <t xml:space="preserve">Approved By: </t>
    </r>
    <r>
      <rPr>
        <sz val="9"/>
        <color rgb="FF000000"/>
        <rFont val="Arial"/>
        <charset val="1"/>
      </rPr>
      <t>[Insert]</t>
    </r>
    <r>
      <rPr>
        <sz val="9"/>
        <color rgb="FF808080"/>
        <rFont val="Arial"/>
        <charset val="1"/>
      </rPr>
      <t xml:space="preserve">    |    </t>
    </r>
    <r>
      <rPr>
        <b/>
        <sz val="9"/>
        <color rgb="FF000000"/>
        <rFont val="Arial"/>
        <charset val="1"/>
      </rPr>
      <t xml:space="preserve">ISO References: </t>
    </r>
    <r>
      <rPr>
        <sz val="9"/>
        <color rgb="FF000000"/>
        <rFont val="Arial"/>
        <charset val="1"/>
      </rPr>
      <t>ISO 9001/14001/45001 Cl 7.2 &amp; 7.3; WHS Act 2011 s19</t>
    </r>
  </si>
  <si>
    <t>No.</t>
  </si>
  <si>
    <t>Role / Position</t>
  </si>
  <si>
    <t>Worker / Group</t>
  </si>
  <si>
    <t>QHSE Area</t>
  </si>
  <si>
    <t>Training / Course Required</t>
  </si>
  <si>
    <t>Type</t>
  </si>
  <si>
    <t>Priority</t>
  </si>
  <si>
    <t>Planned Date</t>
  </si>
  <si>
    <t>Completed Date</t>
  </si>
  <si>
    <t>Expiry / Refresher Due</t>
  </si>
  <si>
    <t>Provider / Evidence</t>
  </si>
  <si>
    <t>Status</t>
  </si>
  <si>
    <t>Alert</t>
  </si>
  <si>
    <t>Site Supervisor</t>
  </si>
  <si>
    <t>J. Smith</t>
  </si>
  <si>
    <t>WHS</t>
  </si>
  <si>
    <t>First aid (HLTAID011)</t>
  </si>
  <si>
    <t>Mandatory</t>
  </si>
  <si>
    <t>High</t>
  </si>
  <si>
    <t>St John; VOC on file</t>
  </si>
  <si>
    <t>Completed</t>
  </si>
  <si>
    <t>Leading Hand</t>
  </si>
  <si>
    <t>A. Jones</t>
  </si>
  <si>
    <t>Certificate expired</t>
  </si>
  <si>
    <t>Identified</t>
  </si>
  <si>
    <t>Plant Operator</t>
  </si>
  <si>
    <t>C. Brown</t>
  </si>
  <si>
    <t>High risk work licence (excavator)</t>
  </si>
  <si>
    <t>Role-specific</t>
  </si>
  <si>
    <t>HRWL current; licence sighted</t>
  </si>
  <si>
    <t>All field workers</t>
  </si>
  <si>
    <t>[Crew]</t>
  </si>
  <si>
    <t>General construction induction (White Card)</t>
  </si>
  <si>
    <t>Cards sighted at induction</t>
  </si>
  <si>
    <t>Traffic management (implement TMP/TGS)</t>
  </si>
  <si>
    <t>Medium</t>
  </si>
  <si>
    <t>Booked with RTO</t>
  </si>
  <si>
    <t>Booked</t>
  </si>
  <si>
    <t>Confined Space Supervisor</t>
  </si>
  <si>
    <t>[Insert worker]</t>
  </si>
  <si>
    <t>Confined space entry and supervision</t>
  </si>
  <si>
    <t>Scheduled, not yet delivered</t>
  </si>
  <si>
    <t>Planned</t>
  </si>
  <si>
    <t>QHSE Coordinator</t>
  </si>
  <si>
    <t>Quality</t>
  </si>
  <si>
    <t>Internal auditing (AS/NZS ISO 19011)</t>
  </si>
  <si>
    <t>Lead auditor short course</t>
  </si>
  <si>
    <t>Environmental Officer</t>
  </si>
  <si>
    <t>Environment</t>
  </si>
  <si>
    <t>Erosion and sediment control</t>
  </si>
  <si>
    <t>ESCP refresher due</t>
  </si>
  <si>
    <t>New Starter</t>
  </si>
  <si>
    <t>[New starter]</t>
  </si>
  <si>
    <t>Cross-cutting</t>
  </si>
  <si>
    <t>Site induction and SWMS sign-on</t>
  </si>
  <si>
    <t>Induction</t>
  </si>
  <si>
    <t>Booked for start date</t>
  </si>
  <si>
    <t>Apprentice</t>
  </si>
  <si>
    <t>[Apprentice]</t>
  </si>
  <si>
    <t>Working at heights</t>
  </si>
  <si>
    <t>Refresher required</t>
  </si>
  <si>
    <t>[Add role and training requirement here]</t>
  </si>
  <si>
    <t>Copyright © MiSAFE Solutions Pty Ltd.</t>
  </si>
  <si>
    <t>QHSE TRAINING DASHBOARD</t>
  </si>
  <si>
    <r>
      <rPr>
        <b/>
        <sz val="9"/>
        <color rgb="FF000000"/>
        <rFont val="Arial"/>
        <charset val="1"/>
      </rPr>
      <t xml:space="preserve">Document ID: </t>
    </r>
    <r>
      <rPr>
        <sz val="9"/>
        <color rgb="FF000000"/>
        <rFont val="Arial"/>
        <charset val="1"/>
      </rPr>
      <t>MISAFE-IMS-TMP-026-V1.0</t>
    </r>
    <r>
      <rPr>
        <sz val="9"/>
        <color rgb="FF808080"/>
        <rFont val="Arial"/>
        <charset val="1"/>
      </rPr>
      <t xml:space="preserve">    |    </t>
    </r>
    <r>
      <rPr>
        <b/>
        <sz val="9"/>
        <color rgb="FF000000"/>
        <rFont val="Arial"/>
        <charset val="1"/>
      </rPr>
      <t xml:space="preserve">Version: </t>
    </r>
    <r>
      <rPr>
        <sz val="9"/>
        <color rgb="FF000000"/>
        <rFont val="Arial"/>
        <charset val="1"/>
      </rPr>
      <t>1.0</t>
    </r>
  </si>
  <si>
    <t>Training Alert</t>
  </si>
  <si>
    <t>Count</t>
  </si>
  <si>
    <t>Expired</t>
  </si>
  <si>
    <t>Due Soon</t>
  </si>
  <si>
    <t>Overdue</t>
  </si>
  <si>
    <t>Current</t>
  </si>
  <si>
    <t>High priority outstanding</t>
  </si>
  <si>
    <t>Training items mapped</t>
  </si>
  <si>
    <t>Counts update automatically from the Training Register tab. The Alert column flags Expired and Due Soon items from the Expiry / Refresher Due date, and Overdue items where a planned date has passed and the training is not Completed. Work Expired and High priority items first, and review the dashboard at every monthly QHSE meeting.</t>
  </si>
  <si>
    <t>INSTRUCTIONS — QHSE TRAINING NEEDS ANALYSIS &amp; REGISTER</t>
  </si>
  <si>
    <t>Purpose</t>
  </si>
  <si>
    <t>This workbook combines a training needs analysis with a live training register. It maps the QHSE training each role requires, prioritises it, then tracks delivery, refreshers and evidence so nothing lapses. It provides the evidence base for ISO 9001:2015, ISO 14001:2015 and ISO 45001:2018 Clause 7.2 (Competence) and Clause 7.3 (Awareness), and supports the training duty under section 19 of the Work Health and Safety Act 2011.</t>
  </si>
  <si>
    <t>Part 1: the training needs analysis</t>
  </si>
  <si>
    <t>For every role, add a row for each training item that role needs. Set the QHSE Area, the Type (Mandatory, Role-specific, Refresher or Induction) and the Priority based on the risk of the task. This is your analysis: a prioritised list of the training the business needs, tied to roles.</t>
  </si>
  <si>
    <t>Part 2: the register</t>
  </si>
  <si>
    <t>For each item, record the Planned Date, the Completed Date, the Expiry or Refresher Due date, the Provider and the Evidence, and set the Status. The Alert column then fills automatically.</t>
  </si>
  <si>
    <t>How the Alert column works</t>
  </si>
  <si>
    <t>Expired: the Expiry / Refresher Due date has passed. Due Soon: that date is within the next 30 days. Overdue: a Planned Date has passed and the Status is not Completed. Current: the item is Completed and not expired. Blank: no action flagged yet.</t>
  </si>
  <si>
    <t>Measure effectiveness, not attendance</t>
  </si>
  <si>
    <t>Clause 7.2 asks you to evaluate the effectiveness of training. Only set the Status to Completed once competence is confirmed through a verification of competency, an observation, an assessment or a supervisor sign off, not just attendance. Record the evidence in the Provider / Evidence column.</t>
  </si>
  <si>
    <t>Status definitions</t>
  </si>
  <si>
    <t>Identified: training need logged, not yet scheduled. Planned: a target date set. Booked: confirmed with the provider. Completed: delivered and competence verified, evidence on file. Overdue: a planned date has passed without completion.</t>
  </si>
  <si>
    <t>Review cycle</t>
  </si>
  <si>
    <t>Review the register at every monthly QHSE meeting and re-run the needs analysis whenever roles change, a new starter joins, or the risk profile shifts. Feed the totals into your Management Review under ISO Clause 9.3.</t>
  </si>
  <si>
    <t>Document Control</t>
  </si>
  <si>
    <t>Any change to this register triggers a version increment. Minor edits increase the decimal (V1.1). Material changes increase the whole number (V2.0). Move the superseded version to the project archive.</t>
  </si>
  <si>
    <t>DISCLAIMER &amp; COPYRIGHT</t>
  </si>
  <si>
    <t>Disclaimer</t>
  </si>
  <si>
    <t>This template is provided by MiSAFE Solutions Pty Ltd as a general-purpose tool to assist Australian businesses with their Quality, Health, Safety and Environmental (QHSE) management activities. It is provided on an "as is" basis without warranty of any kind, express or implied. MiSAFE Solutions does not accept any liability for any direct, indirect, incidental, consequential or other loss or damage arising from the use of, or reliance on, this template.</t>
  </si>
  <si>
    <t>Users are responsible for ensuring the template suits their specific business context, operational risk profile, and applicable legal, regulatory and contractual obligations. The template does not constitute legal, financial or specific safety advice.</t>
  </si>
  <si>
    <t>For tailored advice, implementation support or to adapt this template to your business, contact MiSAFE Solutions at contact@misafesolutions.com.au or book a free 45-minute consultation at https://calendly.com/misafe/45-min-consultation-meeting.</t>
  </si>
  <si>
    <t>Copyright</t>
  </si>
  <si>
    <t>© MiSAFE Solutions Pty Ltd | ABN 12 602 392 343 | Sunshine Coast QLD 4560 | contact@misafesolutions.com.au.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</si>
</sst>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charset val="1"/>
    </font>
    <font>
      <b/>
      <sz val="14"/>
      <color rgb="FFFFFFFF"/>
      <name val="Arial"/>
      <charset val="1"/>
    </font>
    <font>
      <b/>
      <sz val="9"/>
      <color rgb="FF000000"/>
      <name val="Arial"/>
      <charset val="1"/>
    </font>
    <font>
      <sz val="9"/>
      <color rgb="FF000000"/>
      <name val="Arial"/>
      <charset val="1"/>
    </font>
    <font>
      <sz val="9"/>
      <color rgb="FF808080"/>
      <name val="Arial"/>
      <charset val="1"/>
    </font>
    <font>
      <b/>
      <sz val="10"/>
      <color rgb="FFFFFFFF"/>
      <name val="Arial"/>
      <charset val="1"/>
    </font>
    <font>
      <i/>
      <sz val="8"/>
      <color rgb="FF808080"/>
      <name val="Arial"/>
      <charset val="1"/>
    </font>
    <font>
      <i/>
      <sz val="9"/>
      <color rgb="FF595959"/>
      <name val="Arial"/>
      <charset val="1"/>
    </font>
    <font>
      <b/>
      <sz val="11"/>
      <color rgb="FF42515A"/>
      <name val="Arial"/>
      <charset val="1"/>
    </font>
    <font>
      <i/>
      <sz val="8"/>
      <color rgb="FF595959"/>
      <name val="Arial"/>
      <charset val="1"/>
    </font>
  </fonts>
  <fills count="5">
    <fill>
      <patternFill patternType="none"/>
    </fill>
    <fill>
      <patternFill patternType="gray125"/>
    </fill>
    <fill>
      <patternFill patternType="solid">
        <fgColor rgb="FF42515A"/>
        <bgColor rgb="FF595959"/>
      </patternFill>
    </fill>
    <fill>
      <patternFill patternType="solid">
        <fgColor rgb="FFF2F2F2"/>
        <bgColor rgb="FFFFFFFF"/>
      </patternFill>
    </fill>
    <fill>
      <patternFill patternType="solid">
        <fgColor rgb="FFF7941E"/>
        <bgColor rgb="FFFF8080"/>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7">
    <xf numFmtId="0" fontId="0" fillId="0" borderId="0" xfId="0"/>
    <xf numFmtId="0" fontId="7" fillId="0" borderId="0" xfId="0" applyFont="1" applyAlignment="1">
      <alignment vertical="top" wrapText="1"/>
    </xf>
    <xf numFmtId="0" fontId="6" fillId="0" borderId="0" xfId="0" applyFont="1" applyAlignment="1">
      <alignment horizontal="right" vertical="center" indent="1"/>
    </xf>
    <xf numFmtId="0" fontId="2" fillId="0" borderId="0" xfId="0" applyFont="1" applyAlignment="1">
      <alignment horizontal="left" vertical="center" indent="1"/>
    </xf>
    <xf numFmtId="0" fontId="1" fillId="2" borderId="0" xfId="0" applyFont="1" applyFill="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pplyAlignment="1">
      <alignment vertical="top" wrapText="1"/>
    </xf>
    <xf numFmtId="164" fontId="3" fillId="0" borderId="1" xfId="0" applyNumberFormat="1" applyFont="1" applyBorder="1" applyAlignment="1">
      <alignment vertical="top" wrapText="1"/>
    </xf>
    <xf numFmtId="0" fontId="3" fillId="3" borderId="1" xfId="0" applyFont="1" applyFill="1" applyBorder="1" applyAlignment="1">
      <alignment vertical="top" wrapText="1"/>
    </xf>
    <xf numFmtId="164" fontId="3" fillId="3" borderId="1" xfId="0" applyNumberFormat="1" applyFont="1" applyFill="1" applyBorder="1" applyAlignment="1">
      <alignment vertical="top" wrapText="1"/>
    </xf>
    <xf numFmtId="0" fontId="3" fillId="0" borderId="1" xfId="0" applyFont="1" applyBorder="1" applyAlignment="1">
      <alignment horizontal="center" vertical="center"/>
    </xf>
    <xf numFmtId="0" fontId="2" fillId="3" borderId="1" xfId="0" applyFont="1" applyFill="1" applyBorder="1"/>
    <xf numFmtId="0" fontId="2" fillId="0" borderId="1" xfId="0" applyFont="1" applyBorder="1" applyAlignment="1">
      <alignment horizontal="center" vertical="center"/>
    </xf>
    <xf numFmtId="0" fontId="8" fillId="0" borderId="0" xfId="0" applyFont="1"/>
    <xf numFmtId="0" fontId="3" fillId="0" borderId="0" xfId="0" applyFont="1" applyAlignment="1">
      <alignment vertical="top" wrapText="1"/>
    </xf>
    <xf numFmtId="0" fontId="0" fillId="4" borderId="0" xfId="0" applyFill="1"/>
    <xf numFmtId="0" fontId="9" fillId="0" borderId="0" xfId="0" applyFont="1" applyAlignment="1">
      <alignment horizontal="center" vertical="top" wrapText="1"/>
    </xf>
  </cellXfs>
  <cellStyles count="1">
    <cellStyle name="Normal" xfId="0" builtinId="0"/>
  </cellStyles>
  <dxfs count="9">
    <dxf>
      <font>
        <b/>
        <sz val="9"/>
        <color rgb="FFFFFFFF"/>
        <name val="Arial"/>
        <charset val="1"/>
      </font>
      <fill>
        <patternFill>
          <bgColor rgb="FFF7941E"/>
        </patternFill>
      </fill>
    </dxf>
    <dxf>
      <font>
        <b/>
        <sz val="9"/>
        <color rgb="FF006100"/>
        <name val="Arial"/>
        <charset val="1"/>
      </font>
      <fill>
        <patternFill>
          <bgColor rgb="FFC6EFCE"/>
        </patternFill>
      </fill>
    </dxf>
    <dxf>
      <font>
        <b/>
        <sz val="9"/>
        <color rgb="FF000000"/>
        <name val="Arial"/>
        <charset val="1"/>
      </font>
      <fill>
        <patternFill>
          <bgColor rgb="FFFFE699"/>
        </patternFill>
      </fill>
    </dxf>
    <dxf>
      <font>
        <b/>
        <sz val="9"/>
        <color rgb="FFFFFFFF"/>
        <name val="Arial"/>
        <charset val="1"/>
      </font>
      <fill>
        <patternFill>
          <bgColor rgb="FFF7941E"/>
        </patternFill>
      </fill>
    </dxf>
    <dxf>
      <font>
        <b/>
        <sz val="9"/>
        <color rgb="FF9C0006"/>
        <name val="Arial"/>
        <charset val="1"/>
      </font>
      <fill>
        <patternFill>
          <bgColor rgb="FFFFC7CE"/>
        </patternFill>
      </fill>
    </dxf>
    <dxf>
      <font>
        <b/>
        <sz val="9"/>
        <color rgb="FFFFFFFF"/>
        <name val="Arial"/>
        <charset val="1"/>
      </font>
      <fill>
        <patternFill>
          <bgColor rgb="FFF7941E"/>
        </patternFill>
      </fill>
    </dxf>
    <dxf>
      <font>
        <sz val="9"/>
        <color rgb="FF000000"/>
        <name val="Arial"/>
        <charset val="1"/>
      </font>
      <fill>
        <patternFill>
          <bgColor rgb="FFFFE699"/>
        </patternFill>
      </fill>
    </dxf>
    <dxf>
      <font>
        <b/>
        <sz val="9"/>
        <color rgb="FF006100"/>
        <name val="Arial"/>
        <charset val="1"/>
      </font>
      <fill>
        <patternFill>
          <bgColor rgb="FFC6EFCE"/>
        </patternFill>
      </fill>
    </dxf>
    <dxf>
      <font>
        <b/>
        <sz val="9"/>
        <color rgb="FFFFFFFF"/>
        <name val="Arial"/>
        <charset val="1"/>
      </font>
      <fill>
        <patternFill>
          <bgColor rgb="FFF7941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E699"/>
      <rgbColor rgb="FF99CCFF"/>
      <rgbColor rgb="FFFF99CC"/>
      <rgbColor rgb="FFCC99FF"/>
      <rgbColor rgb="FFFFC7CE"/>
      <rgbColor rgb="FF3366FF"/>
      <rgbColor rgb="FF33CCCC"/>
      <rgbColor rgb="FF99CC00"/>
      <rgbColor rgb="FFFFCC00"/>
      <rgbColor rgb="FFF7941E"/>
      <rgbColor rgb="FFFF6600"/>
      <rgbColor rgb="FF595959"/>
      <rgbColor rgb="FF969696"/>
      <rgbColor rgb="FF003366"/>
      <rgbColor rgb="FF339966"/>
      <rgbColor rgb="FF003300"/>
      <rgbColor rgb="FF333300"/>
      <rgbColor rgb="FF993300"/>
      <rgbColor rgb="FF993366"/>
      <rgbColor rgb="FF333399"/>
      <rgbColor rgb="FF42515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199440</xdr:colOff>
      <xdr:row>0</xdr:row>
      <xdr:rowOff>571320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1961640" cy="571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1679760</xdr:colOff>
      <xdr:row>0</xdr:row>
      <xdr:rowOff>571320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1961640" cy="5713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1679760</xdr:colOff>
      <xdr:row>0</xdr:row>
      <xdr:rowOff>571320</xdr:rowOff>
    </xdr:to>
    <xdr:pic>
      <xdr:nvPicPr>
        <xdr:cNvPr id="3" name="Image 1" descr="Picture">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0" y="0"/>
          <a:ext cx="1961640" cy="5713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1679760</xdr:colOff>
      <xdr:row>0</xdr:row>
      <xdr:rowOff>571320</xdr:rowOff>
    </xdr:to>
    <xdr:pic>
      <xdr:nvPicPr>
        <xdr:cNvPr id="4" name="Image 1" descr="Picture">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0" y="0"/>
          <a:ext cx="1961640" cy="5713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tabSelected="1" zoomScaleNormal="100" workbookViewId="0">
      <pane ySplit="5" topLeftCell="A6" activePane="bottomLeft" state="frozen"/>
      <selection pane="bottomLeft" activeCell="P9" sqref="P9"/>
    </sheetView>
  </sheetViews>
  <sheetFormatPr baseColWidth="10" defaultColWidth="8.6640625" defaultRowHeight="15" x14ac:dyDescent="0.2"/>
  <cols>
    <col min="1" max="1" width="5" customWidth="1"/>
    <col min="2" max="2" width="20" customWidth="1"/>
    <col min="3" max="3" width="16" customWidth="1"/>
    <col min="4" max="4" width="11" customWidth="1"/>
    <col min="5" max="5" width="30" customWidth="1"/>
    <col min="6" max="6" width="13" customWidth="1"/>
    <col min="7" max="7" width="10" customWidth="1"/>
    <col min="8" max="8" width="12" customWidth="1"/>
    <col min="9" max="9" width="13" customWidth="1"/>
    <col min="10" max="10" width="14" customWidth="1"/>
    <col min="11" max="11" width="22" customWidth="1"/>
    <col min="12" max="12" width="13" customWidth="1"/>
    <col min="13" max="13" width="12" customWidth="1"/>
  </cols>
  <sheetData>
    <row r="1" spans="1:13" ht="49.5" customHeight="1" x14ac:dyDescent="0.2">
      <c r="A1" s="4" t="s">
        <v>0</v>
      </c>
      <c r="B1" s="4"/>
      <c r="C1" s="4"/>
      <c r="D1" s="4"/>
      <c r="E1" s="4"/>
      <c r="F1" s="4"/>
      <c r="G1" s="4"/>
      <c r="H1" s="4"/>
      <c r="I1" s="4"/>
      <c r="J1" s="4"/>
      <c r="K1" s="4"/>
      <c r="L1" s="4"/>
      <c r="M1" s="4"/>
    </row>
    <row r="2" spans="1:13" ht="18" customHeight="1" x14ac:dyDescent="0.2">
      <c r="A2" s="3" t="s">
        <v>1</v>
      </c>
      <c r="B2" s="3"/>
      <c r="C2" s="3"/>
      <c r="D2" s="3"/>
      <c r="E2" s="3"/>
      <c r="F2" s="3"/>
      <c r="G2" s="3"/>
      <c r="H2" s="3"/>
      <c r="I2" s="3"/>
      <c r="J2" s="3"/>
      <c r="K2" s="3"/>
      <c r="L2" s="3"/>
      <c r="M2" s="3"/>
    </row>
    <row r="3" spans="1:13" ht="18" customHeight="1" x14ac:dyDescent="0.2">
      <c r="A3" s="3" t="s">
        <v>2</v>
      </c>
      <c r="B3" s="3"/>
      <c r="C3" s="3"/>
      <c r="D3" s="3"/>
      <c r="E3" s="3"/>
      <c r="F3" s="3"/>
      <c r="G3" s="3"/>
      <c r="H3" s="3"/>
      <c r="I3" s="3"/>
      <c r="J3" s="3"/>
      <c r="K3" s="3"/>
      <c r="L3" s="3"/>
      <c r="M3" s="3"/>
    </row>
    <row r="5" spans="1:13" ht="37.5" customHeight="1" x14ac:dyDescent="0.2">
      <c r="A5" s="5" t="s">
        <v>3</v>
      </c>
      <c r="B5" s="5" t="s">
        <v>4</v>
      </c>
      <c r="C5" s="5" t="s">
        <v>5</v>
      </c>
      <c r="D5" s="5" t="s">
        <v>6</v>
      </c>
      <c r="E5" s="5" t="s">
        <v>7</v>
      </c>
      <c r="F5" s="5" t="s">
        <v>8</v>
      </c>
      <c r="G5" s="5" t="s">
        <v>9</v>
      </c>
      <c r="H5" s="5" t="s">
        <v>10</v>
      </c>
      <c r="I5" s="5" t="s">
        <v>11</v>
      </c>
      <c r="J5" s="5" t="s">
        <v>12</v>
      </c>
      <c r="K5" s="5" t="s">
        <v>13</v>
      </c>
      <c r="L5" s="5" t="s">
        <v>14</v>
      </c>
      <c r="M5" s="5" t="s">
        <v>15</v>
      </c>
    </row>
    <row r="6" spans="1:13" ht="43.5" customHeight="1" x14ac:dyDescent="0.2">
      <c r="A6" s="6">
        <v>1</v>
      </c>
      <c r="B6" s="6" t="s">
        <v>16</v>
      </c>
      <c r="C6" s="6" t="s">
        <v>17</v>
      </c>
      <c r="D6" s="6" t="s">
        <v>18</v>
      </c>
      <c r="E6" s="6" t="s">
        <v>19</v>
      </c>
      <c r="F6" s="6" t="s">
        <v>20</v>
      </c>
      <c r="G6" s="6" t="s">
        <v>21</v>
      </c>
      <c r="H6" s="7"/>
      <c r="I6" s="7">
        <v>45505</v>
      </c>
      <c r="J6" s="7">
        <v>46600</v>
      </c>
      <c r="K6" s="6" t="s">
        <v>22</v>
      </c>
      <c r="L6" s="6" t="s">
        <v>23</v>
      </c>
      <c r="M6" s="6" t="str">
        <f t="shared" ref="M6:M32" ca="1" si="0">IF(AND(ISNUMBER($J6),$J6&lt;TODAY()),"Expired",IF(AND(ISNUMBER($J6),$J6&lt;=TODAY()+30),"Due Soon",IF(AND($L6&lt;&gt;"Completed",ISNUMBER($H6),$H6&lt;TODAY()),"Overdue",IF($L6="Completed","Current",""))))</f>
        <v>Current</v>
      </c>
    </row>
    <row r="7" spans="1:13" ht="43.5" customHeight="1" x14ac:dyDescent="0.2">
      <c r="A7" s="8">
        <v>2</v>
      </c>
      <c r="B7" s="8" t="s">
        <v>24</v>
      </c>
      <c r="C7" s="8" t="s">
        <v>25</v>
      </c>
      <c r="D7" s="8" t="s">
        <v>18</v>
      </c>
      <c r="E7" s="8" t="s">
        <v>19</v>
      </c>
      <c r="F7" s="8" t="s">
        <v>20</v>
      </c>
      <c r="G7" s="8" t="s">
        <v>21</v>
      </c>
      <c r="H7" s="9"/>
      <c r="I7" s="9">
        <v>45017</v>
      </c>
      <c r="J7" s="9">
        <v>46113</v>
      </c>
      <c r="K7" s="8" t="s">
        <v>26</v>
      </c>
      <c r="L7" s="8" t="s">
        <v>27</v>
      </c>
      <c r="M7" s="8" t="str">
        <f t="shared" ca="1" si="0"/>
        <v>Expired</v>
      </c>
    </row>
    <row r="8" spans="1:13" ht="43.5" customHeight="1" x14ac:dyDescent="0.2">
      <c r="A8" s="6">
        <v>3</v>
      </c>
      <c r="B8" s="6" t="s">
        <v>28</v>
      </c>
      <c r="C8" s="6" t="s">
        <v>29</v>
      </c>
      <c r="D8" s="6" t="s">
        <v>18</v>
      </c>
      <c r="E8" s="6" t="s">
        <v>30</v>
      </c>
      <c r="F8" s="6" t="s">
        <v>31</v>
      </c>
      <c r="G8" s="6" t="s">
        <v>21</v>
      </c>
      <c r="H8" s="7"/>
      <c r="I8" s="7">
        <v>44805</v>
      </c>
      <c r="J8" s="7"/>
      <c r="K8" s="6" t="s">
        <v>32</v>
      </c>
      <c r="L8" s="6" t="s">
        <v>23</v>
      </c>
      <c r="M8" s="6" t="str">
        <f t="shared" ca="1" si="0"/>
        <v>Current</v>
      </c>
    </row>
    <row r="9" spans="1:13" ht="43.5" customHeight="1" x14ac:dyDescent="0.2">
      <c r="A9" s="8">
        <v>4</v>
      </c>
      <c r="B9" s="8" t="s">
        <v>33</v>
      </c>
      <c r="C9" s="8" t="s">
        <v>34</v>
      </c>
      <c r="D9" s="8" t="s">
        <v>18</v>
      </c>
      <c r="E9" s="8" t="s">
        <v>35</v>
      </c>
      <c r="F9" s="8" t="s">
        <v>20</v>
      </c>
      <c r="G9" s="8" t="s">
        <v>21</v>
      </c>
      <c r="H9" s="9"/>
      <c r="I9" s="9">
        <v>44228</v>
      </c>
      <c r="J9" s="9"/>
      <c r="K9" s="8" t="s">
        <v>36</v>
      </c>
      <c r="L9" s="8" t="s">
        <v>23</v>
      </c>
      <c r="M9" s="8" t="str">
        <f t="shared" ca="1" si="0"/>
        <v>Current</v>
      </c>
    </row>
    <row r="10" spans="1:13" ht="43.5" customHeight="1" x14ac:dyDescent="0.2">
      <c r="A10" s="6">
        <v>5</v>
      </c>
      <c r="B10" s="6" t="s">
        <v>16</v>
      </c>
      <c r="C10" s="6" t="s">
        <v>17</v>
      </c>
      <c r="D10" s="6" t="s">
        <v>18</v>
      </c>
      <c r="E10" s="6" t="s">
        <v>37</v>
      </c>
      <c r="F10" s="6" t="s">
        <v>31</v>
      </c>
      <c r="G10" s="6" t="s">
        <v>38</v>
      </c>
      <c r="H10" s="7">
        <v>46213</v>
      </c>
      <c r="I10" s="7"/>
      <c r="J10" s="7"/>
      <c r="K10" s="6" t="s">
        <v>39</v>
      </c>
      <c r="L10" s="6" t="s">
        <v>40</v>
      </c>
      <c r="M10" s="6" t="str">
        <f t="shared" ca="1" si="0"/>
        <v/>
      </c>
    </row>
    <row r="11" spans="1:13" ht="43.5" customHeight="1" x14ac:dyDescent="0.2">
      <c r="A11" s="8">
        <v>6</v>
      </c>
      <c r="B11" s="8" t="s">
        <v>41</v>
      </c>
      <c r="C11" s="8" t="s">
        <v>42</v>
      </c>
      <c r="D11" s="8" t="s">
        <v>18</v>
      </c>
      <c r="E11" s="8" t="s">
        <v>43</v>
      </c>
      <c r="F11" s="8" t="s">
        <v>31</v>
      </c>
      <c r="G11" s="8" t="s">
        <v>21</v>
      </c>
      <c r="H11" s="9">
        <v>46157</v>
      </c>
      <c r="I11" s="9"/>
      <c r="J11" s="9"/>
      <c r="K11" s="8" t="s">
        <v>44</v>
      </c>
      <c r="L11" s="8" t="s">
        <v>45</v>
      </c>
      <c r="M11" s="8" t="str">
        <f t="shared" ca="1" si="0"/>
        <v>Overdue</v>
      </c>
    </row>
    <row r="12" spans="1:13" ht="43.5" customHeight="1" x14ac:dyDescent="0.2">
      <c r="A12" s="6">
        <v>7</v>
      </c>
      <c r="B12" s="6" t="s">
        <v>46</v>
      </c>
      <c r="C12" s="6" t="s">
        <v>42</v>
      </c>
      <c r="D12" s="6" t="s">
        <v>47</v>
      </c>
      <c r="E12" s="6" t="s">
        <v>48</v>
      </c>
      <c r="F12" s="6" t="s">
        <v>31</v>
      </c>
      <c r="G12" s="6" t="s">
        <v>38</v>
      </c>
      <c r="H12" s="7"/>
      <c r="I12" s="7">
        <v>46082</v>
      </c>
      <c r="J12" s="7">
        <v>46813</v>
      </c>
      <c r="K12" s="6" t="s">
        <v>49</v>
      </c>
      <c r="L12" s="6" t="s">
        <v>23</v>
      </c>
      <c r="M12" s="6" t="str">
        <f t="shared" ca="1" si="0"/>
        <v>Current</v>
      </c>
    </row>
    <row r="13" spans="1:13" ht="43.5" customHeight="1" x14ac:dyDescent="0.2">
      <c r="A13" s="8">
        <v>8</v>
      </c>
      <c r="B13" s="8" t="s">
        <v>50</v>
      </c>
      <c r="C13" s="8" t="s">
        <v>42</v>
      </c>
      <c r="D13" s="8" t="s">
        <v>51</v>
      </c>
      <c r="E13" s="8" t="s">
        <v>52</v>
      </c>
      <c r="F13" s="8" t="s">
        <v>31</v>
      </c>
      <c r="G13" s="8" t="s">
        <v>38</v>
      </c>
      <c r="H13" s="9"/>
      <c r="I13" s="9">
        <v>45962</v>
      </c>
      <c r="J13" s="9">
        <v>46198</v>
      </c>
      <c r="K13" s="8" t="s">
        <v>53</v>
      </c>
      <c r="L13" s="8" t="s">
        <v>27</v>
      </c>
      <c r="M13" s="8" t="str">
        <f t="shared" ca="1" si="0"/>
        <v>Due Soon</v>
      </c>
    </row>
    <row r="14" spans="1:13" ht="43.5" customHeight="1" x14ac:dyDescent="0.2">
      <c r="A14" s="6">
        <v>9</v>
      </c>
      <c r="B14" s="6" t="s">
        <v>54</v>
      </c>
      <c r="C14" s="6" t="s">
        <v>55</v>
      </c>
      <c r="D14" s="6" t="s">
        <v>56</v>
      </c>
      <c r="E14" s="6" t="s">
        <v>57</v>
      </c>
      <c r="F14" s="6" t="s">
        <v>58</v>
      </c>
      <c r="G14" s="6" t="s">
        <v>21</v>
      </c>
      <c r="H14" s="7">
        <v>46193</v>
      </c>
      <c r="I14" s="7"/>
      <c r="J14" s="7"/>
      <c r="K14" s="6" t="s">
        <v>59</v>
      </c>
      <c r="L14" s="6" t="s">
        <v>45</v>
      </c>
      <c r="M14" s="6" t="str">
        <f t="shared" ca="1" si="0"/>
        <v/>
      </c>
    </row>
    <row r="15" spans="1:13" ht="43.5" customHeight="1" x14ac:dyDescent="0.2">
      <c r="A15" s="8">
        <v>10</v>
      </c>
      <c r="B15" s="8" t="s">
        <v>60</v>
      </c>
      <c r="C15" s="8" t="s">
        <v>61</v>
      </c>
      <c r="D15" s="8" t="s">
        <v>18</v>
      </c>
      <c r="E15" s="8" t="s">
        <v>62</v>
      </c>
      <c r="F15" s="8" t="s">
        <v>31</v>
      </c>
      <c r="G15" s="8" t="s">
        <v>21</v>
      </c>
      <c r="H15" s="9"/>
      <c r="I15" s="9">
        <v>45444</v>
      </c>
      <c r="J15" s="9">
        <v>46174</v>
      </c>
      <c r="K15" s="8" t="s">
        <v>63</v>
      </c>
      <c r="L15" s="8" t="s">
        <v>27</v>
      </c>
      <c r="M15" s="8" t="str">
        <f t="shared" ca="1" si="0"/>
        <v>Expired</v>
      </c>
    </row>
    <row r="16" spans="1:13" ht="43.5" customHeight="1" x14ac:dyDescent="0.2">
      <c r="A16" s="6">
        <v>11</v>
      </c>
      <c r="B16" s="6" t="s">
        <v>64</v>
      </c>
      <c r="C16" s="6"/>
      <c r="D16" s="6"/>
      <c r="E16" s="6"/>
      <c r="F16" s="6"/>
      <c r="G16" s="6"/>
      <c r="H16" s="7"/>
      <c r="I16" s="7"/>
      <c r="J16" s="7"/>
      <c r="K16" s="6"/>
      <c r="L16" s="6"/>
      <c r="M16" s="6" t="str">
        <f t="shared" ca="1" si="0"/>
        <v/>
      </c>
    </row>
    <row r="17" spans="1:13" ht="43.5" customHeight="1" x14ac:dyDescent="0.2">
      <c r="A17" s="8">
        <v>12</v>
      </c>
      <c r="B17" s="8"/>
      <c r="C17" s="8"/>
      <c r="D17" s="8"/>
      <c r="E17" s="8"/>
      <c r="F17" s="8"/>
      <c r="G17" s="8"/>
      <c r="H17" s="9"/>
      <c r="I17" s="9"/>
      <c r="J17" s="9"/>
      <c r="K17" s="8"/>
      <c r="L17" s="8"/>
      <c r="M17" s="8" t="str">
        <f t="shared" ca="1" si="0"/>
        <v/>
      </c>
    </row>
    <row r="18" spans="1:13" ht="43.5" customHeight="1" x14ac:dyDescent="0.2">
      <c r="A18" s="6">
        <v>13</v>
      </c>
      <c r="B18" s="6"/>
      <c r="C18" s="6"/>
      <c r="D18" s="6"/>
      <c r="E18" s="6"/>
      <c r="F18" s="6"/>
      <c r="G18" s="6"/>
      <c r="H18" s="7"/>
      <c r="I18" s="7"/>
      <c r="J18" s="7"/>
      <c r="K18" s="6"/>
      <c r="L18" s="6"/>
      <c r="M18" s="6" t="str">
        <f t="shared" ca="1" si="0"/>
        <v/>
      </c>
    </row>
    <row r="19" spans="1:13" ht="43.5" customHeight="1" x14ac:dyDescent="0.2">
      <c r="A19" s="8">
        <v>14</v>
      </c>
      <c r="B19" s="8"/>
      <c r="C19" s="8"/>
      <c r="D19" s="8"/>
      <c r="E19" s="8"/>
      <c r="F19" s="8"/>
      <c r="G19" s="8"/>
      <c r="H19" s="9"/>
      <c r="I19" s="9"/>
      <c r="J19" s="9"/>
      <c r="K19" s="8"/>
      <c r="L19" s="8"/>
      <c r="M19" s="8" t="str">
        <f t="shared" ca="1" si="0"/>
        <v/>
      </c>
    </row>
    <row r="20" spans="1:13" ht="43.5" customHeight="1" x14ac:dyDescent="0.2">
      <c r="A20" s="6">
        <v>15</v>
      </c>
      <c r="B20" s="6"/>
      <c r="C20" s="6"/>
      <c r="D20" s="6"/>
      <c r="E20" s="6"/>
      <c r="F20" s="6"/>
      <c r="G20" s="6"/>
      <c r="H20" s="7"/>
      <c r="I20" s="7"/>
      <c r="J20" s="7"/>
      <c r="K20" s="6"/>
      <c r="L20" s="6"/>
      <c r="M20" s="6" t="str">
        <f t="shared" ca="1" si="0"/>
        <v/>
      </c>
    </row>
    <row r="21" spans="1:13" ht="43.5" customHeight="1" x14ac:dyDescent="0.2">
      <c r="A21" s="8">
        <v>16</v>
      </c>
      <c r="B21" s="8"/>
      <c r="C21" s="8"/>
      <c r="D21" s="8"/>
      <c r="E21" s="8"/>
      <c r="F21" s="8"/>
      <c r="G21" s="8"/>
      <c r="H21" s="9"/>
      <c r="I21" s="9"/>
      <c r="J21" s="9"/>
      <c r="K21" s="8"/>
      <c r="L21" s="8"/>
      <c r="M21" s="8" t="str">
        <f t="shared" ca="1" si="0"/>
        <v/>
      </c>
    </row>
    <row r="22" spans="1:13" ht="43.5" customHeight="1" x14ac:dyDescent="0.2">
      <c r="A22" s="6">
        <v>17</v>
      </c>
      <c r="B22" s="6"/>
      <c r="C22" s="6"/>
      <c r="D22" s="6"/>
      <c r="E22" s="6"/>
      <c r="F22" s="6"/>
      <c r="G22" s="6"/>
      <c r="H22" s="7"/>
      <c r="I22" s="7"/>
      <c r="J22" s="7"/>
      <c r="K22" s="6"/>
      <c r="L22" s="6"/>
      <c r="M22" s="6" t="str">
        <f t="shared" ca="1" si="0"/>
        <v/>
      </c>
    </row>
    <row r="23" spans="1:13" ht="43.5" customHeight="1" x14ac:dyDescent="0.2">
      <c r="A23" s="8">
        <v>18</v>
      </c>
      <c r="B23" s="8"/>
      <c r="C23" s="8"/>
      <c r="D23" s="8"/>
      <c r="E23" s="8"/>
      <c r="F23" s="8"/>
      <c r="G23" s="8"/>
      <c r="H23" s="9"/>
      <c r="I23" s="9"/>
      <c r="J23" s="9"/>
      <c r="K23" s="8"/>
      <c r="L23" s="8"/>
      <c r="M23" s="8" t="str">
        <f t="shared" ca="1" si="0"/>
        <v/>
      </c>
    </row>
    <row r="24" spans="1:13" ht="43.5" customHeight="1" x14ac:dyDescent="0.2">
      <c r="A24" s="6">
        <v>19</v>
      </c>
      <c r="B24" s="6"/>
      <c r="C24" s="6"/>
      <c r="D24" s="6"/>
      <c r="E24" s="6"/>
      <c r="F24" s="6"/>
      <c r="G24" s="6"/>
      <c r="H24" s="7"/>
      <c r="I24" s="7"/>
      <c r="J24" s="7"/>
      <c r="K24" s="6"/>
      <c r="L24" s="6"/>
      <c r="M24" s="6" t="str">
        <f t="shared" ca="1" si="0"/>
        <v/>
      </c>
    </row>
    <row r="25" spans="1:13" ht="43.5" customHeight="1" x14ac:dyDescent="0.2">
      <c r="A25" s="8">
        <v>20</v>
      </c>
      <c r="B25" s="8"/>
      <c r="C25" s="8"/>
      <c r="D25" s="8"/>
      <c r="E25" s="8"/>
      <c r="F25" s="8"/>
      <c r="G25" s="8"/>
      <c r="H25" s="9"/>
      <c r="I25" s="9"/>
      <c r="J25" s="9"/>
      <c r="K25" s="8"/>
      <c r="L25" s="8"/>
      <c r="M25" s="8" t="str">
        <f t="shared" ca="1" si="0"/>
        <v/>
      </c>
    </row>
    <row r="26" spans="1:13" ht="43.5" customHeight="1" x14ac:dyDescent="0.2">
      <c r="A26" s="6">
        <v>21</v>
      </c>
      <c r="B26" s="6"/>
      <c r="C26" s="6"/>
      <c r="D26" s="6"/>
      <c r="E26" s="6"/>
      <c r="F26" s="6"/>
      <c r="G26" s="6"/>
      <c r="H26" s="7"/>
      <c r="I26" s="7"/>
      <c r="J26" s="7"/>
      <c r="K26" s="6"/>
      <c r="L26" s="6"/>
      <c r="M26" s="6" t="str">
        <f t="shared" ca="1" si="0"/>
        <v/>
      </c>
    </row>
    <row r="27" spans="1:13" ht="43.5" customHeight="1" x14ac:dyDescent="0.2">
      <c r="A27" s="8">
        <v>22</v>
      </c>
      <c r="B27" s="8"/>
      <c r="C27" s="8"/>
      <c r="D27" s="8"/>
      <c r="E27" s="8"/>
      <c r="F27" s="8"/>
      <c r="G27" s="8"/>
      <c r="H27" s="9"/>
      <c r="I27" s="9"/>
      <c r="J27" s="9"/>
      <c r="K27" s="8"/>
      <c r="L27" s="8"/>
      <c r="M27" s="8" t="str">
        <f t="shared" ca="1" si="0"/>
        <v/>
      </c>
    </row>
    <row r="28" spans="1:13" ht="43.5" customHeight="1" x14ac:dyDescent="0.2">
      <c r="A28" s="6">
        <v>23</v>
      </c>
      <c r="B28" s="6"/>
      <c r="C28" s="6"/>
      <c r="D28" s="6"/>
      <c r="E28" s="6"/>
      <c r="F28" s="6"/>
      <c r="G28" s="6"/>
      <c r="H28" s="7"/>
      <c r="I28" s="7"/>
      <c r="J28" s="7"/>
      <c r="K28" s="6"/>
      <c r="L28" s="6"/>
      <c r="M28" s="6" t="str">
        <f t="shared" ca="1" si="0"/>
        <v/>
      </c>
    </row>
    <row r="29" spans="1:13" ht="43.5" customHeight="1" x14ac:dyDescent="0.2">
      <c r="A29" s="8">
        <v>24</v>
      </c>
      <c r="B29" s="8"/>
      <c r="C29" s="8"/>
      <c r="D29" s="8"/>
      <c r="E29" s="8"/>
      <c r="F29" s="8"/>
      <c r="G29" s="8"/>
      <c r="H29" s="9"/>
      <c r="I29" s="9"/>
      <c r="J29" s="9"/>
      <c r="K29" s="8"/>
      <c r="L29" s="8"/>
      <c r="M29" s="8" t="str">
        <f t="shared" ca="1" si="0"/>
        <v/>
      </c>
    </row>
    <row r="30" spans="1:13" ht="43.5" customHeight="1" x14ac:dyDescent="0.2">
      <c r="A30" s="6">
        <v>25</v>
      </c>
      <c r="B30" s="6"/>
      <c r="C30" s="6"/>
      <c r="D30" s="6"/>
      <c r="E30" s="6"/>
      <c r="F30" s="6"/>
      <c r="G30" s="6"/>
      <c r="H30" s="7"/>
      <c r="I30" s="7"/>
      <c r="J30" s="7"/>
      <c r="K30" s="6"/>
      <c r="L30" s="6"/>
      <c r="M30" s="6" t="str">
        <f t="shared" ca="1" si="0"/>
        <v/>
      </c>
    </row>
    <row r="31" spans="1:13" ht="43.5" customHeight="1" x14ac:dyDescent="0.2">
      <c r="A31" s="8">
        <v>26</v>
      </c>
      <c r="B31" s="8"/>
      <c r="C31" s="8"/>
      <c r="D31" s="8"/>
      <c r="E31" s="8"/>
      <c r="F31" s="8"/>
      <c r="G31" s="8"/>
      <c r="H31" s="9"/>
      <c r="I31" s="9"/>
      <c r="J31" s="9"/>
      <c r="K31" s="8"/>
      <c r="L31" s="8"/>
      <c r="M31" s="8" t="str">
        <f t="shared" ca="1" si="0"/>
        <v/>
      </c>
    </row>
    <row r="32" spans="1:13" ht="43.5" customHeight="1" x14ac:dyDescent="0.2">
      <c r="A32" s="6">
        <v>27</v>
      </c>
      <c r="B32" s="6"/>
      <c r="C32" s="6"/>
      <c r="D32" s="6"/>
      <c r="E32" s="6"/>
      <c r="F32" s="6"/>
      <c r="G32" s="6"/>
      <c r="H32" s="7"/>
      <c r="I32" s="7"/>
      <c r="J32" s="7"/>
      <c r="K32" s="6"/>
      <c r="L32" s="6"/>
      <c r="M32" s="6" t="str">
        <f t="shared" ca="1" si="0"/>
        <v/>
      </c>
    </row>
    <row r="33" spans="9:13" ht="15.75" customHeight="1" x14ac:dyDescent="0.2">
      <c r="I33" s="2" t="s">
        <v>65</v>
      </c>
      <c r="J33" s="2"/>
      <c r="K33" s="2"/>
      <c r="L33" s="2"/>
      <c r="M33" s="2"/>
    </row>
  </sheetData>
  <mergeCells count="4">
    <mergeCell ref="A1:M1"/>
    <mergeCell ref="A2:M2"/>
    <mergeCell ref="A3:M3"/>
    <mergeCell ref="I33:M33"/>
  </mergeCells>
  <conditionalFormatting sqref="G6:G32">
    <cfRule type="expression" dxfId="8" priority="9">
      <formula>$G6="High"</formula>
    </cfRule>
  </conditionalFormatting>
  <conditionalFormatting sqref="L6:L32">
    <cfRule type="expression" dxfId="7" priority="6">
      <formula>$L6="Completed"</formula>
    </cfRule>
    <cfRule type="expression" dxfId="6" priority="7">
      <formula>OR($L6="Planned",$L6="Booked")</formula>
    </cfRule>
    <cfRule type="expression" dxfId="5" priority="8">
      <formula>$L6="Overdue"</formula>
    </cfRule>
  </conditionalFormatting>
  <conditionalFormatting sqref="M6:M32">
    <cfRule type="expression" dxfId="4" priority="2">
      <formula>$M6="Expired"</formula>
    </cfRule>
    <cfRule type="expression" dxfId="3" priority="3">
      <formula>$M6="Overdue"</formula>
    </cfRule>
    <cfRule type="expression" dxfId="2" priority="4">
      <formula>$M6="Due Soon"</formula>
    </cfRule>
    <cfRule type="expression" dxfId="1" priority="5">
      <formula>$M6="Current"</formula>
    </cfRule>
  </conditionalFormatting>
  <dataValidations count="4">
    <dataValidation type="list" allowBlank="1" sqref="D6:D32" xr:uid="{00000000-0002-0000-0000-000000000000}">
      <formula1>"Quality,WHS,Environment,Cross-cutting"</formula1>
      <formula2>0</formula2>
    </dataValidation>
    <dataValidation type="list" allowBlank="1" sqref="F6:F32" xr:uid="{00000000-0002-0000-0000-000001000000}">
      <formula1>"Mandatory,Role-specific,Refresher,Induction"</formula1>
      <formula2>0</formula2>
    </dataValidation>
    <dataValidation type="list" allowBlank="1" sqref="G6:G32" xr:uid="{00000000-0002-0000-0000-000002000000}">
      <formula1>"High,Medium,Low"</formula1>
      <formula2>0</formula2>
    </dataValidation>
    <dataValidation type="list" allowBlank="1" sqref="L6:L32" xr:uid="{00000000-0002-0000-0000-000003000000}">
      <formula1>"Identified,Planned,Booked,Completed,Overdue"</formula1>
      <formula2>0</formula2>
    </dataValidation>
  </dataValidations>
  <printOptions horizontalCentered="1"/>
  <pageMargins left="0.4" right="0.4" top="0.6" bottom="0.6" header="0.511811023622047" footer="0.5"/>
  <pageSetup paperSize="9" fitToHeight="0" orientation="landscape" horizontalDpi="300" verticalDpi="300"/>
  <headerFooter>
    <oddFooter>&amp;L&amp;8 MISAFE-IMS-TMP-026-V1.0 | QHSE Training Needs Analysis Register&amp;C&amp;8 © MiSAFE Solutions Pty Ltd | ABN 12 602 392 343&amp;R&amp;8 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4"/>
  <sheetViews>
    <sheetView zoomScaleNormal="100" workbookViewId="0">
      <selection sqref="A1:F1"/>
    </sheetView>
  </sheetViews>
  <sheetFormatPr baseColWidth="10" defaultColWidth="8.6640625" defaultRowHeight="15" x14ac:dyDescent="0.2"/>
  <cols>
    <col min="1" max="1" width="4" customWidth="1"/>
    <col min="2" max="2" width="30" customWidth="1"/>
    <col min="3" max="3" width="14" customWidth="1"/>
    <col min="4" max="4" width="4" customWidth="1"/>
    <col min="5" max="5" width="26" customWidth="1"/>
    <col min="6" max="6" width="14" customWidth="1"/>
  </cols>
  <sheetData>
    <row r="1" spans="1:6" ht="49.5" customHeight="1" x14ac:dyDescent="0.2">
      <c r="A1" s="4" t="s">
        <v>66</v>
      </c>
      <c r="B1" s="4"/>
      <c r="C1" s="4"/>
      <c r="D1" s="4"/>
      <c r="E1" s="4"/>
      <c r="F1" s="4"/>
    </row>
    <row r="2" spans="1:6" ht="18" customHeight="1" x14ac:dyDescent="0.2">
      <c r="A2" s="3" t="s">
        <v>67</v>
      </c>
      <c r="B2" s="3"/>
      <c r="C2" s="3"/>
      <c r="D2" s="3"/>
      <c r="E2" s="3"/>
      <c r="F2" s="3"/>
    </row>
    <row r="4" spans="1:6" x14ac:dyDescent="0.2">
      <c r="B4" s="5" t="s">
        <v>68</v>
      </c>
      <c r="C4" s="5" t="s">
        <v>69</v>
      </c>
      <c r="E4" s="5" t="s">
        <v>14</v>
      </c>
      <c r="F4" s="5" t="s">
        <v>69</v>
      </c>
    </row>
    <row r="5" spans="1:6" x14ac:dyDescent="0.2">
      <c r="B5" s="6" t="s">
        <v>70</v>
      </c>
      <c r="C5" s="10">
        <f ca="1">COUNTIF('Training Register'!M6:M32,"Expired")</f>
        <v>2</v>
      </c>
      <c r="E5" s="6" t="s">
        <v>27</v>
      </c>
      <c r="F5" s="10">
        <f>COUNTIF('Training Register'!L6:L32,"Identified")</f>
        <v>3</v>
      </c>
    </row>
    <row r="6" spans="1:6" x14ac:dyDescent="0.2">
      <c r="B6" s="6" t="s">
        <v>71</v>
      </c>
      <c r="C6" s="10">
        <f ca="1">COUNTIF('Training Register'!M6:M32,"Due Soon")</f>
        <v>1</v>
      </c>
      <c r="E6" s="6" t="s">
        <v>45</v>
      </c>
      <c r="F6" s="10">
        <f>COUNTIF('Training Register'!L6:L32,"Planned")</f>
        <v>2</v>
      </c>
    </row>
    <row r="7" spans="1:6" x14ac:dyDescent="0.2">
      <c r="B7" s="6" t="s">
        <v>72</v>
      </c>
      <c r="C7" s="10">
        <f ca="1">COUNTIF('Training Register'!M6:M32,"Overdue")</f>
        <v>1</v>
      </c>
      <c r="E7" s="6" t="s">
        <v>40</v>
      </c>
      <c r="F7" s="10">
        <f>COUNTIF('Training Register'!L6:L32,"Booked")</f>
        <v>1</v>
      </c>
    </row>
    <row r="8" spans="1:6" x14ac:dyDescent="0.2">
      <c r="B8" s="6" t="s">
        <v>73</v>
      </c>
      <c r="C8" s="10">
        <f ca="1">COUNTIF('Training Register'!M6:M32,"Current")</f>
        <v>4</v>
      </c>
      <c r="E8" s="6" t="s">
        <v>23</v>
      </c>
      <c r="F8" s="10">
        <f>COUNTIF('Training Register'!L6:L32,"Completed")</f>
        <v>4</v>
      </c>
    </row>
    <row r="9" spans="1:6" x14ac:dyDescent="0.2">
      <c r="E9" s="6" t="s">
        <v>72</v>
      </c>
      <c r="F9" s="10">
        <f>COUNTIF('Training Register'!L6:L32,"Overdue")</f>
        <v>0</v>
      </c>
    </row>
    <row r="10" spans="1:6" x14ac:dyDescent="0.2">
      <c r="B10" s="11" t="s">
        <v>74</v>
      </c>
      <c r="C10" s="12">
        <f>SUMPRODUCT(('Training Register'!G6:G32="High")*('Training Register'!L6:L32&lt;&gt;"Completed")*('Training Register'!E6:E32&lt;&gt;""))</f>
        <v>4</v>
      </c>
    </row>
    <row r="11" spans="1:6" x14ac:dyDescent="0.2">
      <c r="E11" s="11" t="s">
        <v>75</v>
      </c>
      <c r="F11" s="12">
        <f>COUNTA('Training Register'!E6:E32)</f>
        <v>10</v>
      </c>
    </row>
    <row r="13" spans="1:6" ht="55.5" customHeight="1" x14ac:dyDescent="0.2">
      <c r="B13" s="1" t="s">
        <v>76</v>
      </c>
      <c r="C13" s="1"/>
      <c r="D13" s="1"/>
      <c r="E13" s="1"/>
      <c r="F13" s="1"/>
    </row>
    <row r="14" spans="1:6" ht="15.75" customHeight="1" x14ac:dyDescent="0.2">
      <c r="B14" s="2" t="s">
        <v>65</v>
      </c>
      <c r="C14" s="2"/>
      <c r="D14" s="2"/>
      <c r="E14" s="2"/>
      <c r="F14" s="2"/>
    </row>
  </sheetData>
  <mergeCells count="4">
    <mergeCell ref="A1:F1"/>
    <mergeCell ref="A2:F2"/>
    <mergeCell ref="B13:F13"/>
    <mergeCell ref="B14:F14"/>
  </mergeCells>
  <conditionalFormatting sqref="C10">
    <cfRule type="expression" dxfId="0" priority="2">
      <formula>C10&gt;0</formula>
    </cfRule>
  </conditionalFormatting>
  <pageMargins left="0.75" right="0.75" top="1" bottom="1" header="0.511811023622047" footer="0.5"/>
  <pageSetup paperSize="9" fitToHeight="0" orientation="portrait" horizontalDpi="300" verticalDpi="300"/>
  <headerFooter>
    <oddFooter>&amp;L&amp;8 MISAFE-IMS-TMP-026-V1.0 | QHSE Training Needs Analysis Register&amp;C&amp;8 © MiSAFE Solutions Pty Ltd | ABN 12 602 392 343&amp;R&amp;8 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9"/>
  <sheetViews>
    <sheetView zoomScaleNormal="100" workbookViewId="0">
      <selection sqref="A1:B1"/>
    </sheetView>
  </sheetViews>
  <sheetFormatPr baseColWidth="10" defaultColWidth="8.6640625" defaultRowHeight="15" x14ac:dyDescent="0.2"/>
  <cols>
    <col min="1" max="1" width="4" customWidth="1"/>
    <col min="2" max="2" width="132.6640625" customWidth="1"/>
  </cols>
  <sheetData>
    <row r="1" spans="1:2" ht="49.5" customHeight="1" x14ac:dyDescent="0.2">
      <c r="A1" s="4" t="s">
        <v>77</v>
      </c>
      <c r="B1" s="4"/>
    </row>
    <row r="3" spans="1:2" ht="21.75" customHeight="1" x14ac:dyDescent="0.2">
      <c r="B3" s="13" t="s">
        <v>78</v>
      </c>
    </row>
    <row r="4" spans="1:2" ht="57.75" customHeight="1" x14ac:dyDescent="0.2">
      <c r="B4" s="14" t="s">
        <v>79</v>
      </c>
    </row>
    <row r="5" spans="1:2" ht="21.75" customHeight="1" x14ac:dyDescent="0.2">
      <c r="B5" s="13" t="s">
        <v>80</v>
      </c>
    </row>
    <row r="6" spans="1:2" ht="57.75" customHeight="1" x14ac:dyDescent="0.2">
      <c r="B6" s="14" t="s">
        <v>81</v>
      </c>
    </row>
    <row r="7" spans="1:2" ht="21.75" customHeight="1" x14ac:dyDescent="0.2">
      <c r="B7" s="13" t="s">
        <v>82</v>
      </c>
    </row>
    <row r="8" spans="1:2" ht="57.75" customHeight="1" x14ac:dyDescent="0.2">
      <c r="B8" s="14" t="s">
        <v>83</v>
      </c>
    </row>
    <row r="9" spans="1:2" ht="21.75" customHeight="1" x14ac:dyDescent="0.2">
      <c r="B9" s="13" t="s">
        <v>84</v>
      </c>
    </row>
    <row r="10" spans="1:2" ht="57.75" customHeight="1" x14ac:dyDescent="0.2">
      <c r="B10" s="14" t="s">
        <v>85</v>
      </c>
    </row>
    <row r="11" spans="1:2" ht="21.75" customHeight="1" x14ac:dyDescent="0.2">
      <c r="B11" s="13" t="s">
        <v>86</v>
      </c>
    </row>
    <row r="12" spans="1:2" ht="57.75" customHeight="1" x14ac:dyDescent="0.2">
      <c r="B12" s="14" t="s">
        <v>87</v>
      </c>
    </row>
    <row r="13" spans="1:2" ht="21.75" customHeight="1" x14ac:dyDescent="0.2">
      <c r="B13" s="13" t="s">
        <v>88</v>
      </c>
    </row>
    <row r="14" spans="1:2" ht="57.75" customHeight="1" x14ac:dyDescent="0.2">
      <c r="B14" s="14" t="s">
        <v>89</v>
      </c>
    </row>
    <row r="15" spans="1:2" ht="21.75" customHeight="1" x14ac:dyDescent="0.2">
      <c r="B15" s="13" t="s">
        <v>90</v>
      </c>
    </row>
    <row r="16" spans="1:2" ht="57.75" customHeight="1" x14ac:dyDescent="0.2">
      <c r="B16" s="14" t="s">
        <v>91</v>
      </c>
    </row>
    <row r="17" spans="1:2" ht="21.75" customHeight="1" x14ac:dyDescent="0.2">
      <c r="B17" s="13" t="s">
        <v>92</v>
      </c>
    </row>
    <row r="18" spans="1:2" ht="57.75" customHeight="1" x14ac:dyDescent="0.2">
      <c r="B18" s="14" t="s">
        <v>93</v>
      </c>
    </row>
    <row r="19" spans="1:2" ht="15.75" customHeight="1" x14ac:dyDescent="0.2">
      <c r="A19" s="2" t="s">
        <v>65</v>
      </c>
      <c r="B19" s="2"/>
    </row>
  </sheetData>
  <mergeCells count="2">
    <mergeCell ref="A1:B1"/>
    <mergeCell ref="A19:B19"/>
  </mergeCells>
  <pageMargins left="0.75" right="0.75" top="1" bottom="1" header="0.511811023622047" footer="0.5"/>
  <pageSetup paperSize="9" fitToHeight="0" orientation="portrait" horizontalDpi="300" verticalDpi="300"/>
  <headerFooter>
    <oddFooter>&amp;L&amp;8 MISAFE-IMS-TMP-026-V1.0 | QHSE Training Needs Analysis Register&amp;C&amp;8 © MiSAFE Solutions Pty Ltd | ABN 12 602 392 343&amp;R&amp;8 Page &amp;P of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zoomScaleNormal="100" workbookViewId="0">
      <selection sqref="A1:B1"/>
    </sheetView>
  </sheetViews>
  <sheetFormatPr baseColWidth="10" defaultColWidth="8.6640625" defaultRowHeight="15" x14ac:dyDescent="0.2"/>
  <cols>
    <col min="1" max="1" width="4" customWidth="1"/>
    <col min="2" max="2" width="110" customWidth="1"/>
  </cols>
  <sheetData>
    <row r="1" spans="1:2" ht="49.5" customHeight="1" x14ac:dyDescent="0.2">
      <c r="A1" s="4" t="s">
        <v>94</v>
      </c>
      <c r="B1" s="4"/>
    </row>
    <row r="3" spans="1:2" ht="21.75" customHeight="1" x14ac:dyDescent="0.2">
      <c r="B3" s="13" t="s">
        <v>95</v>
      </c>
    </row>
    <row r="4" spans="1:2" ht="78" customHeight="1" x14ac:dyDescent="0.2">
      <c r="B4" s="14" t="s">
        <v>96</v>
      </c>
    </row>
    <row r="5" spans="1:2" ht="78" customHeight="1" x14ac:dyDescent="0.2">
      <c r="B5" s="14" t="s">
        <v>97</v>
      </c>
    </row>
    <row r="6" spans="1:2" ht="78" customHeight="1" x14ac:dyDescent="0.2">
      <c r="B6" s="14" t="s">
        <v>98</v>
      </c>
    </row>
    <row r="8" spans="1:2" ht="21.75" customHeight="1" x14ac:dyDescent="0.2">
      <c r="B8" s="13" t="s">
        <v>99</v>
      </c>
    </row>
    <row r="9" spans="1:2" ht="31.5" customHeight="1" x14ac:dyDescent="0.2">
      <c r="B9" s="14" t="s">
        <v>100</v>
      </c>
    </row>
    <row r="11" spans="1:2" ht="6" customHeight="1" x14ac:dyDescent="0.2">
      <c r="B11" s="15"/>
    </row>
    <row r="13" spans="1:2" x14ac:dyDescent="0.2">
      <c r="B13" s="16" t="s">
        <v>65</v>
      </c>
    </row>
  </sheetData>
  <mergeCells count="1">
    <mergeCell ref="A1:B1"/>
  </mergeCells>
  <pageMargins left="0.75" right="0.75" top="1" bottom="1" header="0.511811023622047" footer="0.5"/>
  <pageSetup paperSize="9" fitToHeight="0" orientation="portrait" horizontalDpi="300" verticalDpi="300"/>
  <headerFooter>
    <oddFooter>&amp;L&amp;8 © MiSAFE Solutions Pty Ltd&amp;R&amp;8 Page &amp;P of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Training Register</vt:lpstr>
      <vt:lpstr>Summary</vt:lpstr>
      <vt:lpstr>Instructions</vt:lpstr>
      <vt:lpstr>Disclaimer &amp; Copyright</vt:lpstr>
      <vt:lpstr>'Training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Micah Wicham</cp:lastModifiedBy>
  <cp:revision>0</cp:revision>
  <dcterms:created xsi:type="dcterms:W3CDTF">2026-06-18T01:37:55Z</dcterms:created>
  <dcterms:modified xsi:type="dcterms:W3CDTF">2026-06-18T01:47:45Z</dcterms:modified>
  <dc:language>en-US</dc:language>
</cp:coreProperties>
</file>