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ocument Register" sheetId="1" state="visible" r:id="rId3"/>
    <sheet name="Summary" sheetId="2" state="visible" r:id="rId4"/>
    <sheet name="Instructions" sheetId="3" state="visible" r:id="rId5"/>
    <sheet name="Disclaimer &amp; Copyright" sheetId="4" state="visible" r:id="rId6"/>
  </sheets>
  <definedNames>
    <definedName function="false" hidden="false" localSheetId="0" name="_xlnm.Print_Titles" vbProcedure="false">'Document Register'!$5:$5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<sst xmlns="http://schemas.openxmlformats.org/spreadsheetml/2006/main" count="194" uniqueCount="133">
  <si>
    <t xml:space="preserve">QHSE DOCUMENT AND RECORDS CONTROL REGISTER</t>
  </si>
  <si>
    <r>
      <rPr>
        <b val="true"/>
        <sz val="9"/>
        <color rgb="FF000000"/>
        <rFont val="Arial"/>
        <family val="0"/>
        <charset val="1"/>
      </rPr>
      <t xml:space="preserve">Document ID: </t>
    </r>
    <r>
      <rPr>
        <sz val="9"/>
        <color rgb="FF000000"/>
        <rFont val="Arial"/>
        <family val="0"/>
        <charset val="1"/>
      </rPr>
      <t xml:space="preserve">MISAFE-IMS-TMP-029-V1.0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r>
      <rPr>
        <sz val="9"/>
        <color rgb="FF808080"/>
        <rFont val="Arial"/>
        <family val="0"/>
        <charset val="1"/>
      </rPr>
      <t xml:space="preserve">    |    </t>
    </r>
    <r>
      <rPr>
        <b val="true"/>
        <sz val="9"/>
        <color rgb="FF000000"/>
        <rFont val="Arial"/>
        <family val="0"/>
        <charset val="1"/>
      </rPr>
      <t xml:space="preserve">Issue Date: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Next Review: </t>
    </r>
    <r>
      <rPr>
        <sz val="9"/>
        <color rgb="FF000000"/>
        <rFont val="Arial"/>
        <family val="0"/>
        <charset val="1"/>
      </rPr>
      <t xml:space="preserve">[Insert]</t>
    </r>
  </si>
  <si>
    <r>
      <rPr>
        <b val="true"/>
        <sz val="9"/>
        <color rgb="FF000000"/>
        <rFont val="Arial"/>
        <family val="0"/>
        <charset val="1"/>
      </rPr>
      <t xml:space="preserve">Owner: </t>
    </r>
    <r>
      <rPr>
        <sz val="9"/>
        <color rgb="FF000000"/>
        <rFont val="Arial"/>
        <family val="0"/>
        <charset val="1"/>
      </rPr>
      <t xml:space="preserve">[Insert Responsible Position]</t>
    </r>
    <r>
      <rPr>
        <sz val="9"/>
        <color rgb="FF808080"/>
        <rFont val="Arial"/>
        <family val="0"/>
        <charset val="1"/>
      </rPr>
      <t xml:space="preserve">    |    </t>
    </r>
    <r>
      <rPr>
        <b val="true"/>
        <sz val="9"/>
        <color rgb="FF000000"/>
        <rFont val="Arial"/>
        <family val="0"/>
        <charset val="1"/>
      </rPr>
      <t xml:space="preserve">Approved By: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ISO References: </t>
    </r>
    <r>
      <rPr>
        <sz val="9"/>
        <color rgb="FF000000"/>
        <rFont val="Arial"/>
        <family val="0"/>
        <charset val="1"/>
      </rPr>
      <t xml:space="preserve">ISO 9001/14001/45001 Cl 7.5; AS ISO 15489.1; WHS Act 2011 s38</t>
    </r>
  </si>
  <si>
    <t xml:space="preserve">No.</t>
  </si>
  <si>
    <t xml:space="preserve">Document ID</t>
  </si>
  <si>
    <t xml:space="preserve">Document Title</t>
  </si>
  <si>
    <t xml:space="preserve">Type</t>
  </si>
  <si>
    <t xml:space="preserve">QHSE Area</t>
  </si>
  <si>
    <t xml:space="preserve">ISO Clause</t>
  </si>
  <si>
    <t xml:space="preserve">Owner (Role)</t>
  </si>
  <si>
    <t xml:space="preserve">Version</t>
  </si>
  <si>
    <t xml:space="preserve">Issue Date</t>
  </si>
  <si>
    <t xml:space="preserve">Next Review</t>
  </si>
  <si>
    <t xml:space="preserve">Review Status</t>
  </si>
  <si>
    <t xml:space="preserve">Retention Period</t>
  </si>
  <si>
    <t xml:space="preserve">Storage Location</t>
  </si>
  <si>
    <t xml:space="preserve">Status</t>
  </si>
  <si>
    <t xml:space="preserve">IMS-OA-M01</t>
  </si>
  <si>
    <t xml:space="preserve">Integrated Management System Manual</t>
  </si>
  <si>
    <t xml:space="preserve">Manual</t>
  </si>
  <si>
    <t xml:space="preserve">Cross-cutting</t>
  </si>
  <si>
    <t xml:space="preserve">4.4</t>
  </si>
  <si>
    <t xml:space="preserve">QHSE Manager</t>
  </si>
  <si>
    <t xml:space="preserve">2.0</t>
  </si>
  <si>
    <t xml:space="preserve">Life of system + 7 yrs</t>
  </si>
  <si>
    <t xml:space="preserve">SharePoint &gt; IMS &gt; Overarching</t>
  </si>
  <si>
    <t xml:space="preserve">Active</t>
  </si>
  <si>
    <t xml:space="preserve">IMS-WH-P01</t>
  </si>
  <si>
    <t xml:space="preserve">Work Health and Safety Policy</t>
  </si>
  <si>
    <t xml:space="preserve">Policy</t>
  </si>
  <si>
    <t xml:space="preserve">WHS</t>
  </si>
  <si>
    <t xml:space="preserve">5.2</t>
  </si>
  <si>
    <t xml:space="preserve">Managing Director</t>
  </si>
  <si>
    <t xml:space="preserve">1.3</t>
  </si>
  <si>
    <t xml:space="preserve">Supersession + 7 yrs</t>
  </si>
  <si>
    <t xml:space="preserve">SharePoint &gt; IMS &gt; Policies</t>
  </si>
  <si>
    <t xml:space="preserve">IMS-QA-P01</t>
  </si>
  <si>
    <t xml:space="preserve">Quality Policy</t>
  </si>
  <si>
    <t xml:space="preserve">Quality</t>
  </si>
  <si>
    <t xml:space="preserve">1.1</t>
  </si>
  <si>
    <t xml:space="preserve">IMS-EN-P01</t>
  </si>
  <si>
    <t xml:space="preserve">Environmental Policy</t>
  </si>
  <si>
    <t xml:space="preserve">Environment</t>
  </si>
  <si>
    <t xml:space="preserve">1.0</t>
  </si>
  <si>
    <t xml:space="preserve">IMS-WH-PR03</t>
  </si>
  <si>
    <t xml:space="preserve">Incident Reporting and Investigation Procedure</t>
  </si>
  <si>
    <t xml:space="preserve">Procedure</t>
  </si>
  <si>
    <t xml:space="preserve">10.2</t>
  </si>
  <si>
    <t xml:space="preserve">QHSE Coordinator</t>
  </si>
  <si>
    <t xml:space="preserve">2.1</t>
  </si>
  <si>
    <t xml:space="preserve">SharePoint &gt; IMS &gt; Procedures</t>
  </si>
  <si>
    <t xml:space="preserve">IMS-WH-SW12</t>
  </si>
  <si>
    <t xml:space="preserve">Excavation and Trenching SWMS</t>
  </si>
  <si>
    <t xml:space="preserve">SWMS</t>
  </si>
  <si>
    <t xml:space="preserve">8.1</t>
  </si>
  <si>
    <t xml:space="preserve">Site Supervisor</t>
  </si>
  <si>
    <t xml:space="preserve">3.0</t>
  </si>
  <si>
    <t xml:space="preserve">Project + 2 yrs after</t>
  </si>
  <si>
    <t xml:space="preserve">SharePoint &gt; IMS &gt; SWMS</t>
  </si>
  <si>
    <t xml:space="preserve">IMS-TR-F04</t>
  </si>
  <si>
    <t xml:space="preserve">Site Induction Record</t>
  </si>
  <si>
    <t xml:space="preserve">Form</t>
  </si>
  <si>
    <t xml:space="preserve">7.2</t>
  </si>
  <si>
    <t xml:space="preserve">HR Coordinator</t>
  </si>
  <si>
    <t xml:space="preserve">1.2</t>
  </si>
  <si>
    <t xml:space="preserve">7 yrs after separation</t>
  </si>
  <si>
    <t xml:space="preserve">SharePoint &gt; IMS &gt; Forms</t>
  </si>
  <si>
    <t xml:space="preserve">IMS-WH-RC01</t>
  </si>
  <si>
    <t xml:space="preserve">Health Monitoring Report (Hazardous Chemicals)</t>
  </si>
  <si>
    <t xml:space="preserve">Record</t>
  </si>
  <si>
    <t xml:space="preserve">7.5</t>
  </si>
  <si>
    <t xml:space="preserve">n/a</t>
  </si>
  <si>
    <t xml:space="preserve">30 years (WHS Reg)</t>
  </si>
  <si>
    <t xml:space="preserve">Secure records archive</t>
  </si>
  <si>
    <t xml:space="preserve">IMS-WH-RC02</t>
  </si>
  <si>
    <t xml:space="preserve">Notifiable Incident Record</t>
  </si>
  <si>
    <t xml:space="preserve">Min 5 yrs (WHS Act s38)</t>
  </si>
  <si>
    <t xml:space="preserve">IMS-QA-R02</t>
  </si>
  <si>
    <t xml:space="preserve">Supplier and Contractor Register</t>
  </si>
  <si>
    <t xml:space="preserve">Register</t>
  </si>
  <si>
    <t xml:space="preserve">8.4</t>
  </si>
  <si>
    <t xml:space="preserve">Operations Manager</t>
  </si>
  <si>
    <t xml:space="preserve">1.4</t>
  </si>
  <si>
    <t xml:space="preserve">SharePoint &gt; IMS &gt; Registers</t>
  </si>
  <si>
    <t xml:space="preserve">IMS-EN-MP01</t>
  </si>
  <si>
    <t xml:space="preserve">Environmental Management Plan</t>
  </si>
  <si>
    <t xml:space="preserve">Plan</t>
  </si>
  <si>
    <t xml:space="preserve">SharePoint &gt; IMS &gt; Plans</t>
  </si>
  <si>
    <t xml:space="preserve">Draft</t>
  </si>
  <si>
    <t xml:space="preserve">IMS-WH-PR01</t>
  </si>
  <si>
    <t xml:space="preserve">Site Access Procedure (superseded)</t>
  </si>
  <si>
    <t xml:space="preserve">00 Archive</t>
  </si>
  <si>
    <t xml:space="preserve">Obsolete</t>
  </si>
  <si>
    <t xml:space="preserve">[Add document here]</t>
  </si>
  <si>
    <t xml:space="preserve">Copyright © MiSAFE Solutions Pty Ltd.</t>
  </si>
  <si>
    <t xml:space="preserve">QHSE DOCUMENT CONTROL DASHBOARD</t>
  </si>
  <si>
    <r>
      <rPr>
        <b val="true"/>
        <sz val="9"/>
        <color rgb="FF000000"/>
        <rFont val="Arial"/>
        <family val="0"/>
        <charset val="1"/>
      </rPr>
      <t xml:space="preserve">Document ID: </t>
    </r>
    <r>
      <rPr>
        <sz val="9"/>
        <color rgb="FF000000"/>
        <rFont val="Arial"/>
        <family val="0"/>
        <charset val="1"/>
      </rPr>
      <t xml:space="preserve">MISAFE-IMS-TMP-029-V1.0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</si>
  <si>
    <t xml:space="preserve">Count</t>
  </si>
  <si>
    <t xml:space="preserve">Document Status</t>
  </si>
  <si>
    <t xml:space="preserve">Current</t>
  </si>
  <si>
    <t xml:space="preserve">Due Soon</t>
  </si>
  <si>
    <t xml:space="preserve">Overdue</t>
  </si>
  <si>
    <t xml:space="preserve">% Current</t>
  </si>
  <si>
    <t xml:space="preserve">Controlled documents</t>
  </si>
  <si>
    <t xml:space="preserve">Document Type</t>
  </si>
  <si>
    <t xml:space="preserve">Work Instruction</t>
  </si>
  <si>
    <t xml:space="preserve">SOP</t>
  </si>
  <si>
    <t xml:space="preserve">Checklist</t>
  </si>
  <si>
    <t xml:space="preserve">Counts update automatically from the Document Register tab. Review Status is calculated from Next Review against today: Current, Due Soon (within 30 days) or Overdue. Records without a review date show blank status and are governed by their Retention Period instead. Action every Overdue and Due Soon document before the next management review.</t>
  </si>
  <si>
    <t xml:space="preserve">INSTRUCTIONS — QHSE DOCUMENT AND RECORDS CONTROL REGISTER</t>
  </si>
  <si>
    <t xml:space="preserve">Purpose</t>
  </si>
  <si>
    <t xml:space="preserve">This register is the master list of every controlled document and key record in your integrated management system. It gives you one place to see what exists, which version is current, who owns it, and when it is next due for review. It supports ISO 9001:2015, ISO 14001:2015 and ISO 45001:2018 Clause 7.5 (Documented information), AS ISO 15489.1 (Records management), and the record-keeping duties under the Work Health and Safety Act 2011.</t>
  </si>
  <si>
    <t xml:space="preserve">Documents versus records</t>
  </si>
  <si>
    <t xml:space="preserve">A document tells you what to do (a policy, procedure, form or plan) and it changes over time, so it needs version control. A record shows what happened (a signed permit, a completed checklist, a certificate) and you do not edit it, so it needs protection and a retention period. List both here, and use the Type column to tell them apart.</t>
  </si>
  <si>
    <t xml:space="preserve">How to populate</t>
  </si>
  <si>
    <t xml:space="preserve">Add one row per controlled document or record. Give it a Document ID, Title, Type and QHSE Area. Record the responsible Owner role, the current Version, the Issue Date and the Next Review date. Set a Retention Period and a Storage Location. Set the Status to Active, Draft or Obsolete.</t>
  </si>
  <si>
    <t xml:space="preserve">Review Status is automatic</t>
  </si>
  <si>
    <t xml:space="preserve">The Review Status column calculates itself from the Next Review date against today. It shows Current, Due Soon (within 30 days) or Overdue. Leave Next Review blank for records that are not reviewed; their status stays blank and their Retention Period governs them instead. Do not type into the Review Status column.</t>
  </si>
  <si>
    <t xml:space="preserve">Version control</t>
  </si>
  <si>
    <t xml:space="preserve">Raise the decimal for a minor edit (V1.1) and the whole number for a major change (V2.0). When a new version issues, withdraw every superseded copy at the same time and move it to the archive. Keep enough history to trace what applied and when.</t>
  </si>
  <si>
    <t xml:space="preserve">Retention</t>
  </si>
  <si>
    <t xml:space="preserve">Set a retention period for every record. Examples: keep a record of a notifiable incident for at least five years under the WHS Act; keep health monitoring reports for hazardous chemicals for thirty years under the WHS Regulations; keep tax and business records for five years. When the period ends, dispose of the record in a controlled way and log it.</t>
  </si>
  <si>
    <t xml:space="preserve">Status definitions</t>
  </si>
  <si>
    <t xml:space="preserve">Active: the current, controlled version in use. Draft: a new or revised version not yet approved and issued. Obsolete: superseded or withdrawn, retained in the archive only for traceability.</t>
  </si>
  <si>
    <t xml:space="preserve">Document Control</t>
  </si>
  <si>
    <t xml:space="preserve">Any change to this register triggers a version increment. Minor edits increase the decimal (V1.1). Material changes increase the whole number (V2.0). Move the superseded version to the project archive rather than deleting it.</t>
  </si>
  <si>
    <t xml:space="preserve">DISCLAIMER &amp; COPYRIGHT</t>
  </si>
  <si>
    <t xml:space="preserve">Disclaimer</t>
  </si>
  <si>
    <t xml:space="preserve">This template is provided by MiSAFE Solutions Pty Ltd as a general-purpose tool to assist Australian businesses with their Quality, Health, Safety and Environmental (QHSE) management activities. It is provided on an "as is" basis without warranty of any kind, express or implied. MiSAFE Solutions does not accept any liability for any direct, indirect, incidental, consequential or other loss or damage arising from the use of, or reliance on, this template.</t>
  </si>
  <si>
    <t xml:space="preserve">Users are responsible for ensuring the template suits their specific business context, operational risk profile, and applicable legal, regulatory and contractual obligations. The template does not constitute legal, financial or specific safety advice.</t>
  </si>
  <si>
    <t xml:space="preserve">For tailored advice, implementation support or to adapt this template to your business, contact MiSAFE Solutions at contact@misafesolutions.com.au or book a free 45-minute consultation at https://calendly.com/misafe/45-min-consultation-meeting.</t>
  </si>
  <si>
    <t xml:space="preserve">Copyright</t>
  </si>
  <si>
    <t xml:space="preserve">© MiSAFE Solutions Pty Ltd | ABN 12 602 392 343 | Sunshine Coast QLD 4560 | contact@misafesolutions.com.au. All rights reserved.</t>
  </si>
</sst>
</file>

<file path=xl/styles.xml><?xml version="1.0" encoding="utf-8"?>
<styleSheet xmlns="http://schemas.openxmlformats.org/spreadsheetml/2006/main">
  <numFmts count="3">
    <numFmt numFmtId="164" formatCode="General"/>
    <numFmt numFmtId="165" formatCode="dd/mm/yyyy"/>
    <numFmt numFmtId="166" formatCode="0%"/>
  </numFmts>
  <fonts count="13">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9"/>
      <color rgb="FF000000"/>
      <name val="Arial"/>
      <family val="0"/>
      <charset val="1"/>
    </font>
    <font>
      <sz val="9"/>
      <color rgb="FF000000"/>
      <name val="Arial"/>
      <family val="0"/>
      <charset val="1"/>
    </font>
    <font>
      <sz val="9"/>
      <color rgb="FF808080"/>
      <name val="Arial"/>
      <family val="0"/>
      <charset val="1"/>
    </font>
    <font>
      <b val="true"/>
      <sz val="10"/>
      <color rgb="FFFFFFFF"/>
      <name val="Arial"/>
      <family val="0"/>
      <charset val="1"/>
    </font>
    <font>
      <i val="true"/>
      <sz val="8"/>
      <color rgb="FF808080"/>
      <name val="Arial"/>
      <family val="0"/>
      <charset val="1"/>
    </font>
    <font>
      <i val="true"/>
      <sz val="9"/>
      <color rgb="FF595959"/>
      <name val="Arial"/>
      <family val="0"/>
      <charset val="1"/>
    </font>
    <font>
      <b val="true"/>
      <sz val="11"/>
      <color rgb="FF42515A"/>
      <name val="Arial"/>
      <family val="0"/>
      <charset val="1"/>
    </font>
    <font>
      <i val="true"/>
      <sz val="8"/>
      <color rgb="FF595959"/>
      <name val="Arial"/>
      <family val="0"/>
      <charset val="1"/>
    </font>
  </fonts>
  <fills count="5">
    <fill>
      <patternFill patternType="none"/>
    </fill>
    <fill>
      <patternFill patternType="gray125"/>
    </fill>
    <fill>
      <patternFill patternType="solid">
        <fgColor rgb="FF42515A"/>
        <bgColor rgb="FF595959"/>
      </patternFill>
    </fill>
    <fill>
      <patternFill patternType="solid">
        <fgColor rgb="FFF2F2F2"/>
        <bgColor rgb="FFFFFFFF"/>
      </patternFill>
    </fill>
    <fill>
      <patternFill patternType="solid">
        <fgColor rgb="FFF7941E"/>
        <bgColor rgb="FFFF8080"/>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true" applyProtection="false">
      <alignment horizontal="center" vertical="top" textRotation="0" wrapText="fals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5" fontId="6" fillId="3" borderId="1" xfId="0" applyFont="true" applyBorder="true" applyAlignment="true" applyProtection="false">
      <alignment horizontal="center" vertical="top" textRotation="0" wrapText="false" indent="0" shrinkToFit="false"/>
      <protection locked="true" hidden="false"/>
    </xf>
    <xf numFmtId="164" fontId="5" fillId="3"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right" vertical="center" textRotation="0" wrapText="false" indent="1"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b val="1"/>
        <color rgb="FF006100"/>
        <sz val="9"/>
      </font>
      <fill>
        <patternFill>
          <bgColor rgb="FFC6EFCE"/>
        </patternFill>
      </fill>
    </dxf>
    <dxf>
      <font>
        <name val="Arial"/>
        <charset val="1"/>
        <family val="0"/>
        <b val="1"/>
        <color rgb="FF000000"/>
        <sz val="9"/>
      </font>
      <fill>
        <patternFill>
          <bgColor rgb="FFFFE699"/>
        </patternFill>
      </fill>
    </dxf>
    <dxf>
      <font>
        <name val="Arial"/>
        <charset val="1"/>
        <family val="0"/>
        <b val="1"/>
        <color rgb="FFFFFFFF"/>
        <sz val="9"/>
      </font>
      <fill>
        <patternFill>
          <bgColor rgb="FFF7941E"/>
        </patternFill>
      </fill>
    </dxf>
    <dxf>
      <font>
        <name val="Arial"/>
        <charset val="1"/>
        <family val="0"/>
        <color rgb="FF000000"/>
        <sz val="9"/>
      </font>
      <fill>
        <patternFill>
          <bgColor rgb="FFFFE699"/>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CCCCC"/>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C99"/>
      <rgbColor rgb="FF3366FF"/>
      <rgbColor rgb="FF33CCCC"/>
      <rgbColor rgb="FF99CC00"/>
      <rgbColor rgb="FFFFCC00"/>
      <rgbColor rgb="FFF7941E"/>
      <rgbColor rgb="FFFF6600"/>
      <rgbColor rgb="FF595959"/>
      <rgbColor rgb="FF969696"/>
      <rgbColor rgb="FF003366"/>
      <rgbColor rgb="FF339966"/>
      <rgbColor rgb="FF003300"/>
      <rgbColor rgb="FF333300"/>
      <rgbColor rgb="FF993300"/>
      <rgbColor rgb="FF993366"/>
      <rgbColor rgb="FF333399"/>
      <rgbColor rgb="FF42515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2</xdr:col>
      <xdr:colOff>551880</xdr:colOff>
      <xdr:row>0</xdr:row>
      <xdr:rowOff>571320</xdr:rowOff>
    </xdr:to>
    <xdr:pic>
      <xdr:nvPicPr>
        <xdr:cNvPr id="1"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2"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3"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4"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15"/>
    <col collapsed="false" customWidth="true" hidden="false" outlineLevel="0" max="3" min="3" style="0" width="30"/>
    <col collapsed="false" customWidth="true" hidden="false" outlineLevel="0" max="4" min="4" style="0" width="13"/>
    <col collapsed="false" customWidth="true" hidden="false" outlineLevel="0" max="5" min="5" style="0" width="12"/>
    <col collapsed="false" customWidth="true" hidden="false" outlineLevel="0" max="6" min="6" style="0" width="10"/>
    <col collapsed="false" customWidth="true" hidden="false" outlineLevel="0" max="7" min="7" style="0" width="17"/>
    <col collapsed="false" customWidth="true" hidden="false" outlineLevel="0" max="8" min="8" style="0" width="8"/>
    <col collapsed="false" customWidth="true" hidden="false" outlineLevel="0" max="10" min="9" style="0" width="12"/>
    <col collapsed="false" customWidth="true" hidden="false" outlineLevel="0" max="11" min="11" style="0" width="13"/>
    <col collapsed="false" customWidth="true" hidden="false" outlineLevel="0" max="12" min="12" style="0" width="18"/>
    <col collapsed="false" customWidth="true" hidden="false" outlineLevel="0" max="13" min="13" style="0" width="20"/>
    <col collapsed="false" customWidth="true" hidden="false" outlineLevel="0" max="14" min="14" style="0" width="11"/>
  </cols>
  <sheetData>
    <row r="1" customFormat="false" ht="49.5" hidden="false" customHeight="true" outlineLevel="0" collapsed="false">
      <c r="A1" s="1" t="s">
        <v>0</v>
      </c>
      <c r="B1" s="1"/>
      <c r="C1" s="1"/>
      <c r="D1" s="1"/>
      <c r="E1" s="1"/>
      <c r="F1" s="1"/>
      <c r="G1" s="1"/>
      <c r="H1" s="1"/>
      <c r="I1" s="1"/>
      <c r="J1" s="1"/>
      <c r="K1" s="1"/>
      <c r="L1" s="1"/>
      <c r="M1" s="1"/>
      <c r="N1" s="1"/>
    </row>
    <row r="2" customFormat="false" ht="18" hidden="false" customHeight="true" outlineLevel="0" collapsed="false">
      <c r="A2" s="2" t="s">
        <v>1</v>
      </c>
      <c r="B2" s="2"/>
      <c r="C2" s="2"/>
      <c r="D2" s="2"/>
      <c r="E2" s="2"/>
      <c r="F2" s="2"/>
      <c r="G2" s="2"/>
      <c r="H2" s="2"/>
      <c r="I2" s="2"/>
      <c r="J2" s="2"/>
      <c r="K2" s="2"/>
      <c r="L2" s="2"/>
      <c r="M2" s="2"/>
      <c r="N2" s="2"/>
    </row>
    <row r="3" customFormat="false" ht="18" hidden="false" customHeight="true" outlineLevel="0" collapsed="false">
      <c r="A3" s="2" t="s">
        <v>2</v>
      </c>
      <c r="B3" s="2"/>
      <c r="C3" s="2"/>
      <c r="D3" s="2"/>
      <c r="E3" s="2"/>
      <c r="F3" s="2"/>
      <c r="G3" s="2"/>
      <c r="H3" s="2"/>
      <c r="I3" s="2"/>
      <c r="J3" s="2"/>
      <c r="K3" s="2"/>
      <c r="L3" s="2"/>
      <c r="M3" s="2"/>
      <c r="N3" s="2"/>
    </row>
    <row r="5" customFormat="false" ht="37.5" hidden="false" customHeight="true" outlineLevel="0" collapsed="false">
      <c r="A5" s="3" t="s">
        <v>3</v>
      </c>
      <c r="B5" s="3" t="s">
        <v>4</v>
      </c>
      <c r="C5" s="3" t="s">
        <v>5</v>
      </c>
      <c r="D5" s="3" t="s">
        <v>6</v>
      </c>
      <c r="E5" s="3" t="s">
        <v>7</v>
      </c>
      <c r="F5" s="3" t="s">
        <v>8</v>
      </c>
      <c r="G5" s="3" t="s">
        <v>9</v>
      </c>
      <c r="H5" s="3" t="s">
        <v>10</v>
      </c>
      <c r="I5" s="3" t="s">
        <v>11</v>
      </c>
      <c r="J5" s="3" t="s">
        <v>12</v>
      </c>
      <c r="K5" s="3" t="s">
        <v>13</v>
      </c>
      <c r="L5" s="3" t="s">
        <v>14</v>
      </c>
      <c r="M5" s="3" t="s">
        <v>15</v>
      </c>
      <c r="N5" s="3" t="s">
        <v>16</v>
      </c>
    </row>
    <row r="6" customFormat="false" ht="42" hidden="false" customHeight="true" outlineLevel="0" collapsed="false">
      <c r="A6" s="4" t="n">
        <v>1</v>
      </c>
      <c r="B6" s="5" t="s">
        <v>17</v>
      </c>
      <c r="C6" s="5" t="s">
        <v>18</v>
      </c>
      <c r="D6" s="5" t="s">
        <v>19</v>
      </c>
      <c r="E6" s="5" t="s">
        <v>20</v>
      </c>
      <c r="F6" s="5" t="s">
        <v>21</v>
      </c>
      <c r="G6" s="5" t="s">
        <v>22</v>
      </c>
      <c r="H6" s="4" t="s">
        <v>23</v>
      </c>
      <c r="I6" s="6" t="n">
        <v>45703</v>
      </c>
      <c r="J6" s="6" t="n">
        <v>46433</v>
      </c>
      <c r="K6" s="7" t="str">
        <f aca="true">IF(J6="","",IF(J6&lt;TODAY(),"Overdue",IF(J6&lt;=TODAY()+30,"Due Soon","Current")))</f>
        <v>Current</v>
      </c>
      <c r="L6" s="5" t="s">
        <v>24</v>
      </c>
      <c r="M6" s="5" t="s">
        <v>25</v>
      </c>
      <c r="N6" s="5" t="s">
        <v>26</v>
      </c>
    </row>
    <row r="7" customFormat="false" ht="42" hidden="false" customHeight="true" outlineLevel="0" collapsed="false">
      <c r="A7" s="8" t="n">
        <v>2</v>
      </c>
      <c r="B7" s="9" t="s">
        <v>27</v>
      </c>
      <c r="C7" s="9" t="s">
        <v>28</v>
      </c>
      <c r="D7" s="9" t="s">
        <v>29</v>
      </c>
      <c r="E7" s="9" t="s">
        <v>30</v>
      </c>
      <c r="F7" s="9" t="s">
        <v>31</v>
      </c>
      <c r="G7" s="9" t="s">
        <v>32</v>
      </c>
      <c r="H7" s="8" t="s">
        <v>33</v>
      </c>
      <c r="I7" s="10" t="n">
        <v>45809</v>
      </c>
      <c r="J7" s="10" t="n">
        <v>46174</v>
      </c>
      <c r="K7" s="11" t="str">
        <f aca="true">IF(J7="","",IF(J7&lt;TODAY(),"Overdue",IF(J7&lt;=TODAY()+30,"Due Soon","Current")))</f>
        <v>Overdue</v>
      </c>
      <c r="L7" s="9" t="s">
        <v>34</v>
      </c>
      <c r="M7" s="9" t="s">
        <v>35</v>
      </c>
      <c r="N7" s="9" t="s">
        <v>26</v>
      </c>
    </row>
    <row r="8" customFormat="false" ht="42" hidden="false" customHeight="true" outlineLevel="0" collapsed="false">
      <c r="A8" s="4" t="n">
        <v>3</v>
      </c>
      <c r="B8" s="5" t="s">
        <v>36</v>
      </c>
      <c r="C8" s="5" t="s">
        <v>37</v>
      </c>
      <c r="D8" s="5" t="s">
        <v>29</v>
      </c>
      <c r="E8" s="5" t="s">
        <v>38</v>
      </c>
      <c r="F8" s="5" t="s">
        <v>31</v>
      </c>
      <c r="G8" s="5" t="s">
        <v>22</v>
      </c>
      <c r="H8" s="4" t="s">
        <v>39</v>
      </c>
      <c r="I8" s="6" t="n">
        <v>45870</v>
      </c>
      <c r="J8" s="6" t="n">
        <v>46235</v>
      </c>
      <c r="K8" s="7" t="str">
        <f aca="true">IF(J8="","",IF(J8&lt;TODAY(),"Overdue",IF(J8&lt;=TODAY()+30,"Due Soon","Current")))</f>
        <v>Due Soon</v>
      </c>
      <c r="L8" s="5" t="s">
        <v>34</v>
      </c>
      <c r="M8" s="5" t="s">
        <v>35</v>
      </c>
      <c r="N8" s="5" t="s">
        <v>26</v>
      </c>
    </row>
    <row r="9" customFormat="false" ht="42" hidden="false" customHeight="true" outlineLevel="0" collapsed="false">
      <c r="A9" s="8" t="n">
        <v>4</v>
      </c>
      <c r="B9" s="9" t="s">
        <v>40</v>
      </c>
      <c r="C9" s="9" t="s">
        <v>41</v>
      </c>
      <c r="D9" s="9" t="s">
        <v>29</v>
      </c>
      <c r="E9" s="9" t="s">
        <v>42</v>
      </c>
      <c r="F9" s="9" t="s">
        <v>31</v>
      </c>
      <c r="G9" s="9" t="s">
        <v>22</v>
      </c>
      <c r="H9" s="8" t="s">
        <v>43</v>
      </c>
      <c r="I9" s="10" t="n">
        <v>45536</v>
      </c>
      <c r="J9" s="10" t="n">
        <v>46266</v>
      </c>
      <c r="K9" s="11" t="str">
        <f aca="true">IF(J9="","",IF(J9&lt;TODAY(),"Overdue",IF(J9&lt;=TODAY()+30,"Due Soon","Current")))</f>
        <v>Current</v>
      </c>
      <c r="L9" s="9" t="s">
        <v>34</v>
      </c>
      <c r="M9" s="9" t="s">
        <v>35</v>
      </c>
      <c r="N9" s="9" t="s">
        <v>26</v>
      </c>
    </row>
    <row r="10" customFormat="false" ht="42" hidden="false" customHeight="true" outlineLevel="0" collapsed="false">
      <c r="A10" s="4" t="n">
        <v>5</v>
      </c>
      <c r="B10" s="5" t="s">
        <v>44</v>
      </c>
      <c r="C10" s="5" t="s">
        <v>45</v>
      </c>
      <c r="D10" s="5" t="s">
        <v>46</v>
      </c>
      <c r="E10" s="5" t="s">
        <v>30</v>
      </c>
      <c r="F10" s="5" t="s">
        <v>47</v>
      </c>
      <c r="G10" s="5" t="s">
        <v>48</v>
      </c>
      <c r="H10" s="4" t="s">
        <v>49</v>
      </c>
      <c r="I10" s="6" t="n">
        <v>45787</v>
      </c>
      <c r="J10" s="6" t="n">
        <v>46517</v>
      </c>
      <c r="K10" s="7" t="str">
        <f aca="true">IF(J10="","",IF(J10&lt;TODAY(),"Overdue",IF(J10&lt;=TODAY()+30,"Due Soon","Current")))</f>
        <v>Current</v>
      </c>
      <c r="L10" s="5" t="s">
        <v>34</v>
      </c>
      <c r="M10" s="5" t="s">
        <v>50</v>
      </c>
      <c r="N10" s="5" t="s">
        <v>26</v>
      </c>
    </row>
    <row r="11" customFormat="false" ht="42" hidden="false" customHeight="true" outlineLevel="0" collapsed="false">
      <c r="A11" s="8" t="n">
        <v>6</v>
      </c>
      <c r="B11" s="9" t="s">
        <v>51</v>
      </c>
      <c r="C11" s="9" t="s">
        <v>52</v>
      </c>
      <c r="D11" s="9" t="s">
        <v>53</v>
      </c>
      <c r="E11" s="9" t="s">
        <v>30</v>
      </c>
      <c r="F11" s="9" t="s">
        <v>54</v>
      </c>
      <c r="G11" s="9" t="s">
        <v>55</v>
      </c>
      <c r="H11" s="8" t="s">
        <v>56</v>
      </c>
      <c r="I11" s="10" t="n">
        <v>46193</v>
      </c>
      <c r="J11" s="10" t="n">
        <v>46223</v>
      </c>
      <c r="K11" s="11" t="str">
        <f aca="true">IF(J11="","",IF(J11&lt;TODAY(),"Overdue",IF(J11&lt;=TODAY()+30,"Due Soon","Current")))</f>
        <v>Due Soon</v>
      </c>
      <c r="L11" s="9" t="s">
        <v>57</v>
      </c>
      <c r="M11" s="9" t="s">
        <v>58</v>
      </c>
      <c r="N11" s="9" t="s">
        <v>26</v>
      </c>
    </row>
    <row r="12" customFormat="false" ht="42" hidden="false" customHeight="true" outlineLevel="0" collapsed="false">
      <c r="A12" s="4" t="n">
        <v>7</v>
      </c>
      <c r="B12" s="5" t="s">
        <v>59</v>
      </c>
      <c r="C12" s="5" t="s">
        <v>60</v>
      </c>
      <c r="D12" s="5" t="s">
        <v>61</v>
      </c>
      <c r="E12" s="5" t="s">
        <v>30</v>
      </c>
      <c r="F12" s="5" t="s">
        <v>62</v>
      </c>
      <c r="G12" s="5" t="s">
        <v>63</v>
      </c>
      <c r="H12" s="4" t="s">
        <v>64</v>
      </c>
      <c r="I12" s="6" t="n">
        <v>45717</v>
      </c>
      <c r="J12" s="6" t="n">
        <v>46447</v>
      </c>
      <c r="K12" s="7" t="str">
        <f aca="true">IF(J12="","",IF(J12&lt;TODAY(),"Overdue",IF(J12&lt;=TODAY()+30,"Due Soon","Current")))</f>
        <v>Current</v>
      </c>
      <c r="L12" s="5" t="s">
        <v>65</v>
      </c>
      <c r="M12" s="5" t="s">
        <v>66</v>
      </c>
      <c r="N12" s="5" t="s">
        <v>26</v>
      </c>
    </row>
    <row r="13" customFormat="false" ht="42" hidden="false" customHeight="true" outlineLevel="0" collapsed="false">
      <c r="A13" s="8" t="n">
        <v>8</v>
      </c>
      <c r="B13" s="9" t="s">
        <v>67</v>
      </c>
      <c r="C13" s="9" t="s">
        <v>68</v>
      </c>
      <c r="D13" s="9" t="s">
        <v>69</v>
      </c>
      <c r="E13" s="9" t="s">
        <v>30</v>
      </c>
      <c r="F13" s="9" t="s">
        <v>70</v>
      </c>
      <c r="G13" s="9" t="s">
        <v>22</v>
      </c>
      <c r="H13" s="8" t="s">
        <v>71</v>
      </c>
      <c r="I13" s="10" t="n">
        <v>45976</v>
      </c>
      <c r="J13" s="9"/>
      <c r="K13" s="11" t="str">
        <f aca="true">IF(J13="","",IF(J13&lt;TODAY(),"Overdue",IF(J13&lt;=TODAY()+30,"Due Soon","Current")))</f>
        <v/>
      </c>
      <c r="L13" s="9" t="s">
        <v>72</v>
      </c>
      <c r="M13" s="9" t="s">
        <v>73</v>
      </c>
      <c r="N13" s="9" t="s">
        <v>26</v>
      </c>
    </row>
    <row r="14" customFormat="false" ht="42" hidden="false" customHeight="true" outlineLevel="0" collapsed="false">
      <c r="A14" s="4" t="n">
        <v>9</v>
      </c>
      <c r="B14" s="5" t="s">
        <v>74</v>
      </c>
      <c r="C14" s="5" t="s">
        <v>75</v>
      </c>
      <c r="D14" s="5" t="s">
        <v>69</v>
      </c>
      <c r="E14" s="5" t="s">
        <v>30</v>
      </c>
      <c r="F14" s="5" t="s">
        <v>70</v>
      </c>
      <c r="G14" s="5" t="s">
        <v>22</v>
      </c>
      <c r="H14" s="4" t="s">
        <v>71</v>
      </c>
      <c r="I14" s="6" t="n">
        <v>46055</v>
      </c>
      <c r="J14" s="5"/>
      <c r="K14" s="7" t="str">
        <f aca="true">IF(J14="","",IF(J14&lt;TODAY(),"Overdue",IF(J14&lt;=TODAY()+30,"Due Soon","Current")))</f>
        <v/>
      </c>
      <c r="L14" s="5" t="s">
        <v>76</v>
      </c>
      <c r="M14" s="5" t="s">
        <v>73</v>
      </c>
      <c r="N14" s="5" t="s">
        <v>26</v>
      </c>
    </row>
    <row r="15" customFormat="false" ht="42" hidden="false" customHeight="true" outlineLevel="0" collapsed="false">
      <c r="A15" s="8" t="n">
        <v>10</v>
      </c>
      <c r="B15" s="9" t="s">
        <v>77</v>
      </c>
      <c r="C15" s="9" t="s">
        <v>78</v>
      </c>
      <c r="D15" s="9" t="s">
        <v>79</v>
      </c>
      <c r="E15" s="9" t="s">
        <v>38</v>
      </c>
      <c r="F15" s="9" t="s">
        <v>80</v>
      </c>
      <c r="G15" s="9" t="s">
        <v>81</v>
      </c>
      <c r="H15" s="8" t="s">
        <v>82</v>
      </c>
      <c r="I15" s="10" t="n">
        <v>45677</v>
      </c>
      <c r="J15" s="10" t="n">
        <v>46204</v>
      </c>
      <c r="K15" s="11" t="str">
        <f aca="true">IF(J15="","",IF(J15&lt;TODAY(),"Overdue",IF(J15&lt;=TODAY()+30,"Due Soon","Current")))</f>
        <v>Overdue</v>
      </c>
      <c r="L15" s="9" t="s">
        <v>34</v>
      </c>
      <c r="M15" s="9" t="s">
        <v>83</v>
      </c>
      <c r="N15" s="9" t="s">
        <v>26</v>
      </c>
    </row>
    <row r="16" customFormat="false" ht="42" hidden="false" customHeight="true" outlineLevel="0" collapsed="false">
      <c r="A16" s="4" t="n">
        <v>11</v>
      </c>
      <c r="B16" s="5" t="s">
        <v>84</v>
      </c>
      <c r="C16" s="5" t="s">
        <v>85</v>
      </c>
      <c r="D16" s="5" t="s">
        <v>86</v>
      </c>
      <c r="E16" s="5" t="s">
        <v>42</v>
      </c>
      <c r="F16" s="5" t="s">
        <v>54</v>
      </c>
      <c r="G16" s="5" t="s">
        <v>22</v>
      </c>
      <c r="H16" s="4" t="s">
        <v>43</v>
      </c>
      <c r="I16" s="6" t="n">
        <v>45383</v>
      </c>
      <c r="J16" s="6" t="n">
        <v>46113</v>
      </c>
      <c r="K16" s="7" t="str">
        <f aca="true">IF(J16="","",IF(J16&lt;TODAY(),"Overdue",IF(J16&lt;=TODAY()+30,"Due Soon","Current")))</f>
        <v>Overdue</v>
      </c>
      <c r="L16" s="5" t="s">
        <v>34</v>
      </c>
      <c r="M16" s="5" t="s">
        <v>87</v>
      </c>
      <c r="N16" s="5" t="s">
        <v>88</v>
      </c>
    </row>
    <row r="17" customFormat="false" ht="42" hidden="false" customHeight="true" outlineLevel="0" collapsed="false">
      <c r="A17" s="8" t="n">
        <v>12</v>
      </c>
      <c r="B17" s="9" t="s">
        <v>89</v>
      </c>
      <c r="C17" s="9" t="s">
        <v>90</v>
      </c>
      <c r="D17" s="9" t="s">
        <v>46</v>
      </c>
      <c r="E17" s="9" t="s">
        <v>30</v>
      </c>
      <c r="F17" s="9" t="s">
        <v>54</v>
      </c>
      <c r="G17" s="9" t="s">
        <v>48</v>
      </c>
      <c r="H17" s="8" t="s">
        <v>43</v>
      </c>
      <c r="I17" s="10" t="n">
        <v>44927</v>
      </c>
      <c r="J17" s="9"/>
      <c r="K17" s="11" t="str">
        <f aca="true">IF(J17="","",IF(J17&lt;TODAY(),"Overdue",IF(J17&lt;=TODAY()+30,"Due Soon","Current")))</f>
        <v/>
      </c>
      <c r="L17" s="9" t="s">
        <v>34</v>
      </c>
      <c r="M17" s="9" t="s">
        <v>91</v>
      </c>
      <c r="N17" s="9" t="s">
        <v>92</v>
      </c>
    </row>
    <row r="18" customFormat="false" ht="42" hidden="false" customHeight="true" outlineLevel="0" collapsed="false">
      <c r="A18" s="4" t="n">
        <v>13</v>
      </c>
      <c r="B18" s="5" t="s">
        <v>93</v>
      </c>
      <c r="C18" s="5"/>
      <c r="D18" s="5"/>
      <c r="E18" s="5"/>
      <c r="F18" s="5"/>
      <c r="G18" s="5"/>
      <c r="H18" s="4"/>
      <c r="I18" s="5"/>
      <c r="J18" s="5"/>
      <c r="K18" s="7" t="str">
        <f aca="true">IF(J18="","",IF(J18&lt;TODAY(),"Overdue",IF(J18&lt;=TODAY()+30,"Due Soon","Current")))</f>
        <v/>
      </c>
      <c r="L18" s="5"/>
      <c r="M18" s="5"/>
      <c r="N18" s="5"/>
    </row>
    <row r="19" customFormat="false" ht="42" hidden="false" customHeight="true" outlineLevel="0" collapsed="false">
      <c r="A19" s="8" t="n">
        <v>14</v>
      </c>
      <c r="B19" s="9"/>
      <c r="C19" s="9"/>
      <c r="D19" s="9"/>
      <c r="E19" s="9"/>
      <c r="F19" s="9"/>
      <c r="G19" s="9"/>
      <c r="H19" s="8"/>
      <c r="I19" s="9"/>
      <c r="J19" s="9"/>
      <c r="K19" s="11" t="str">
        <f aca="true">IF(J19="","",IF(J19&lt;TODAY(),"Overdue",IF(J19&lt;=TODAY()+30,"Due Soon","Current")))</f>
        <v/>
      </c>
      <c r="L19" s="9"/>
      <c r="M19" s="9"/>
      <c r="N19" s="9"/>
    </row>
    <row r="20" customFormat="false" ht="42" hidden="false" customHeight="true" outlineLevel="0" collapsed="false">
      <c r="A20" s="4" t="n">
        <v>15</v>
      </c>
      <c r="B20" s="5"/>
      <c r="C20" s="5"/>
      <c r="D20" s="5"/>
      <c r="E20" s="5"/>
      <c r="F20" s="5"/>
      <c r="G20" s="5"/>
      <c r="H20" s="4"/>
      <c r="I20" s="5"/>
      <c r="J20" s="5"/>
      <c r="K20" s="7" t="str">
        <f aca="true">IF(J20="","",IF(J20&lt;TODAY(),"Overdue",IF(J20&lt;=TODAY()+30,"Due Soon","Current")))</f>
        <v/>
      </c>
      <c r="L20" s="5"/>
      <c r="M20" s="5"/>
      <c r="N20" s="5"/>
    </row>
    <row r="21" customFormat="false" ht="42" hidden="false" customHeight="true" outlineLevel="0" collapsed="false">
      <c r="A21" s="8" t="n">
        <v>16</v>
      </c>
      <c r="B21" s="9"/>
      <c r="C21" s="9"/>
      <c r="D21" s="9"/>
      <c r="E21" s="9"/>
      <c r="F21" s="9"/>
      <c r="G21" s="9"/>
      <c r="H21" s="8"/>
      <c r="I21" s="9"/>
      <c r="J21" s="9"/>
      <c r="K21" s="11" t="str">
        <f aca="true">IF(J21="","",IF(J21&lt;TODAY(),"Overdue",IF(J21&lt;=TODAY()+30,"Due Soon","Current")))</f>
        <v/>
      </c>
      <c r="L21" s="9"/>
      <c r="M21" s="9"/>
      <c r="N21" s="9"/>
    </row>
    <row r="22" customFormat="false" ht="42" hidden="false" customHeight="true" outlineLevel="0" collapsed="false">
      <c r="A22" s="4" t="n">
        <v>17</v>
      </c>
      <c r="B22" s="5"/>
      <c r="C22" s="5"/>
      <c r="D22" s="5"/>
      <c r="E22" s="5"/>
      <c r="F22" s="5"/>
      <c r="G22" s="5"/>
      <c r="H22" s="4"/>
      <c r="I22" s="5"/>
      <c r="J22" s="5"/>
      <c r="K22" s="7" t="str">
        <f aca="true">IF(J22="","",IF(J22&lt;TODAY(),"Overdue",IF(J22&lt;=TODAY()+30,"Due Soon","Current")))</f>
        <v/>
      </c>
      <c r="L22" s="5"/>
      <c r="M22" s="5"/>
      <c r="N22" s="5"/>
    </row>
    <row r="23" customFormat="false" ht="42" hidden="false" customHeight="true" outlineLevel="0" collapsed="false">
      <c r="A23" s="8" t="n">
        <v>18</v>
      </c>
      <c r="B23" s="9"/>
      <c r="C23" s="9"/>
      <c r="D23" s="9"/>
      <c r="E23" s="9"/>
      <c r="F23" s="9"/>
      <c r="G23" s="9"/>
      <c r="H23" s="8"/>
      <c r="I23" s="9"/>
      <c r="J23" s="9"/>
      <c r="K23" s="11" t="str">
        <f aca="true">IF(J23="","",IF(J23&lt;TODAY(),"Overdue",IF(J23&lt;=TODAY()+30,"Due Soon","Current")))</f>
        <v/>
      </c>
      <c r="L23" s="9"/>
      <c r="M23" s="9"/>
      <c r="N23" s="9"/>
    </row>
    <row r="24" customFormat="false" ht="42" hidden="false" customHeight="true" outlineLevel="0" collapsed="false">
      <c r="A24" s="4" t="n">
        <v>19</v>
      </c>
      <c r="B24" s="5"/>
      <c r="C24" s="5"/>
      <c r="D24" s="5"/>
      <c r="E24" s="5"/>
      <c r="F24" s="5"/>
      <c r="G24" s="5"/>
      <c r="H24" s="4"/>
      <c r="I24" s="5"/>
      <c r="J24" s="5"/>
      <c r="K24" s="7" t="str">
        <f aca="true">IF(J24="","",IF(J24&lt;TODAY(),"Overdue",IF(J24&lt;=TODAY()+30,"Due Soon","Current")))</f>
        <v/>
      </c>
      <c r="L24" s="5"/>
      <c r="M24" s="5"/>
      <c r="N24" s="5"/>
    </row>
    <row r="25" customFormat="false" ht="42" hidden="false" customHeight="true" outlineLevel="0" collapsed="false">
      <c r="A25" s="8" t="n">
        <v>20</v>
      </c>
      <c r="B25" s="9"/>
      <c r="C25" s="9"/>
      <c r="D25" s="9"/>
      <c r="E25" s="9"/>
      <c r="F25" s="9"/>
      <c r="G25" s="9"/>
      <c r="H25" s="8"/>
      <c r="I25" s="9"/>
      <c r="J25" s="9"/>
      <c r="K25" s="11" t="str">
        <f aca="true">IF(J25="","",IF(J25&lt;TODAY(),"Overdue",IF(J25&lt;=TODAY()+30,"Due Soon","Current")))</f>
        <v/>
      </c>
      <c r="L25" s="9"/>
      <c r="M25" s="9"/>
      <c r="N25" s="9"/>
    </row>
    <row r="26" customFormat="false" ht="42" hidden="false" customHeight="true" outlineLevel="0" collapsed="false">
      <c r="A26" s="4" t="n">
        <v>21</v>
      </c>
      <c r="B26" s="5"/>
      <c r="C26" s="5"/>
      <c r="D26" s="5"/>
      <c r="E26" s="5"/>
      <c r="F26" s="5"/>
      <c r="G26" s="5"/>
      <c r="H26" s="4"/>
      <c r="I26" s="5"/>
      <c r="J26" s="5"/>
      <c r="K26" s="7" t="str">
        <f aca="true">IF(J26="","",IF(J26&lt;TODAY(),"Overdue",IF(J26&lt;=TODAY()+30,"Due Soon","Current")))</f>
        <v/>
      </c>
      <c r="L26" s="5"/>
      <c r="M26" s="5"/>
      <c r="N26" s="5"/>
    </row>
    <row r="27" customFormat="false" ht="42" hidden="false" customHeight="true" outlineLevel="0" collapsed="false">
      <c r="A27" s="8" t="n">
        <v>22</v>
      </c>
      <c r="B27" s="9"/>
      <c r="C27" s="9"/>
      <c r="D27" s="9"/>
      <c r="E27" s="9"/>
      <c r="F27" s="9"/>
      <c r="G27" s="9"/>
      <c r="H27" s="8"/>
      <c r="I27" s="9"/>
      <c r="J27" s="9"/>
      <c r="K27" s="11" t="str">
        <f aca="true">IF(J27="","",IF(J27&lt;TODAY(),"Overdue",IF(J27&lt;=TODAY()+30,"Due Soon","Current")))</f>
        <v/>
      </c>
      <c r="L27" s="9"/>
      <c r="M27" s="9"/>
      <c r="N27" s="9"/>
    </row>
    <row r="28" customFormat="false" ht="42" hidden="false" customHeight="true" outlineLevel="0" collapsed="false">
      <c r="A28" s="4" t="n">
        <v>23</v>
      </c>
      <c r="B28" s="5"/>
      <c r="C28" s="5"/>
      <c r="D28" s="5"/>
      <c r="E28" s="5"/>
      <c r="F28" s="5"/>
      <c r="G28" s="5"/>
      <c r="H28" s="4"/>
      <c r="I28" s="5"/>
      <c r="J28" s="5"/>
      <c r="K28" s="7" t="str">
        <f aca="true">IF(J28="","",IF(J28&lt;TODAY(),"Overdue",IF(J28&lt;=TODAY()+30,"Due Soon","Current")))</f>
        <v/>
      </c>
      <c r="L28" s="5"/>
      <c r="M28" s="5"/>
      <c r="N28" s="5"/>
    </row>
    <row r="29" customFormat="false" ht="42" hidden="false" customHeight="true" outlineLevel="0" collapsed="false">
      <c r="A29" s="8" t="n">
        <v>24</v>
      </c>
      <c r="B29" s="9"/>
      <c r="C29" s="9"/>
      <c r="D29" s="9"/>
      <c r="E29" s="9"/>
      <c r="F29" s="9"/>
      <c r="G29" s="9"/>
      <c r="H29" s="8"/>
      <c r="I29" s="9"/>
      <c r="J29" s="9"/>
      <c r="K29" s="11" t="str">
        <f aca="true">IF(J29="","",IF(J29&lt;TODAY(),"Overdue",IF(J29&lt;=TODAY()+30,"Due Soon","Current")))</f>
        <v/>
      </c>
      <c r="L29" s="9"/>
      <c r="M29" s="9"/>
      <c r="N29" s="9"/>
    </row>
    <row r="30" customFormat="false" ht="42" hidden="false" customHeight="true" outlineLevel="0" collapsed="false">
      <c r="A30" s="4" t="n">
        <v>25</v>
      </c>
      <c r="B30" s="5"/>
      <c r="C30" s="5"/>
      <c r="D30" s="5"/>
      <c r="E30" s="5"/>
      <c r="F30" s="5"/>
      <c r="G30" s="5"/>
      <c r="H30" s="4"/>
      <c r="I30" s="5"/>
      <c r="J30" s="5"/>
      <c r="K30" s="7" t="str">
        <f aca="true">IF(J30="","",IF(J30&lt;TODAY(),"Overdue",IF(J30&lt;=TODAY()+30,"Due Soon","Current")))</f>
        <v/>
      </c>
      <c r="L30" s="5"/>
      <c r="M30" s="5"/>
      <c r="N30" s="5"/>
    </row>
    <row r="31" customFormat="false" ht="42" hidden="false" customHeight="true" outlineLevel="0" collapsed="false">
      <c r="A31" s="8" t="n">
        <v>26</v>
      </c>
      <c r="B31" s="9"/>
      <c r="C31" s="9"/>
      <c r="D31" s="9"/>
      <c r="E31" s="9"/>
      <c r="F31" s="9"/>
      <c r="G31" s="9"/>
      <c r="H31" s="8"/>
      <c r="I31" s="9"/>
      <c r="J31" s="9"/>
      <c r="K31" s="11" t="str">
        <f aca="true">IF(J31="","",IF(J31&lt;TODAY(),"Overdue",IF(J31&lt;=TODAY()+30,"Due Soon","Current")))</f>
        <v/>
      </c>
      <c r="L31" s="9"/>
      <c r="M31" s="9"/>
      <c r="N31" s="9"/>
    </row>
    <row r="32" customFormat="false" ht="42" hidden="false" customHeight="true" outlineLevel="0" collapsed="false">
      <c r="A32" s="4" t="n">
        <v>27</v>
      </c>
      <c r="B32" s="5"/>
      <c r="C32" s="5"/>
      <c r="D32" s="5"/>
      <c r="E32" s="5"/>
      <c r="F32" s="5"/>
      <c r="G32" s="5"/>
      <c r="H32" s="4"/>
      <c r="I32" s="5"/>
      <c r="J32" s="5"/>
      <c r="K32" s="7" t="str">
        <f aca="true">IF(J32="","",IF(J32&lt;TODAY(),"Overdue",IF(J32&lt;=TODAY()+30,"Due Soon","Current")))</f>
        <v/>
      </c>
      <c r="L32" s="5"/>
      <c r="M32" s="5"/>
      <c r="N32" s="5"/>
    </row>
    <row r="33" customFormat="false" ht="42" hidden="false" customHeight="true" outlineLevel="0" collapsed="false">
      <c r="A33" s="8" t="n">
        <v>28</v>
      </c>
      <c r="B33" s="9"/>
      <c r="C33" s="9"/>
      <c r="D33" s="9"/>
      <c r="E33" s="9"/>
      <c r="F33" s="9"/>
      <c r="G33" s="9"/>
      <c r="H33" s="8"/>
      <c r="I33" s="9"/>
      <c r="J33" s="9"/>
      <c r="K33" s="11" t="str">
        <f aca="true">IF(J33="","",IF(J33&lt;TODAY(),"Overdue",IF(J33&lt;=TODAY()+30,"Due Soon","Current")))</f>
        <v/>
      </c>
      <c r="L33" s="9"/>
      <c r="M33" s="9"/>
      <c r="N33" s="9"/>
    </row>
    <row r="34" customFormat="false" ht="15.75" hidden="false" customHeight="true" outlineLevel="0" collapsed="false">
      <c r="J34" s="12" t="s">
        <v>94</v>
      </c>
      <c r="K34" s="12"/>
      <c r="L34" s="12"/>
      <c r="M34" s="12"/>
      <c r="N34" s="12"/>
    </row>
  </sheetData>
  <mergeCells count="4">
    <mergeCell ref="A1:N1"/>
    <mergeCell ref="A2:N2"/>
    <mergeCell ref="A3:N3"/>
    <mergeCell ref="J34:N34"/>
  </mergeCells>
  <conditionalFormatting sqref="K6:K33">
    <cfRule type="expression" priority="2" aboveAverage="0" equalAverage="0" bottom="0" percent="0" rank="0" text="" dxfId="0">
      <formula>$K6="Current"</formula>
    </cfRule>
    <cfRule type="expression" priority="3" aboveAverage="0" equalAverage="0" bottom="0" percent="0" rank="0" text="" dxfId="1">
      <formula>$K6="Due Soon"</formula>
    </cfRule>
    <cfRule type="expression" priority="4" aboveAverage="0" equalAverage="0" bottom="0" percent="0" rank="0" text="" dxfId="2">
      <formula>$K6="Overdue"</formula>
    </cfRule>
  </conditionalFormatting>
  <conditionalFormatting sqref="N6:N33">
    <cfRule type="expression" priority="5" aboveAverage="0" equalAverage="0" bottom="0" percent="0" rank="0" text="" dxfId="0">
      <formula>$N6="Active"</formula>
    </cfRule>
    <cfRule type="expression" priority="6" aboveAverage="0" equalAverage="0" bottom="0" percent="0" rank="0" text="" dxfId="3">
      <formula>$N6="Draft"</formula>
    </cfRule>
    <cfRule type="expression" priority="7" aboveAverage="0" equalAverage="0" bottom="0" percent="0" rank="0" text="" dxfId="2">
      <formula>$N6="Obsolete"</formula>
    </cfRule>
  </conditionalFormatting>
  <dataValidations count="3">
    <dataValidation allowBlank="true" errorStyle="stop" operator="between" showDropDown="false" showErrorMessage="false" showInputMessage="false" sqref="D6:D33" type="list">
      <formula1>"Manual,Policy,Procedure,Work Instruction,SOP,Form,Checklist,Register,Plan,SWMS,Record"</formula1>
      <formula2>0</formula2>
    </dataValidation>
    <dataValidation allowBlank="true" errorStyle="stop" operator="between" showDropDown="false" showErrorMessage="false" showInputMessage="false" sqref="E6:E33" type="list">
      <formula1>"Quality,WHS,Environment,Cross-cutting"</formula1>
      <formula2>0</formula2>
    </dataValidation>
    <dataValidation allowBlank="true" errorStyle="stop" operator="between" showDropDown="false" showErrorMessage="false" showInputMessage="false" sqref="N6:N33" type="list">
      <formula1>"Active,Draft,Obsolete"</formula1>
      <formula2>0</formula2>
    </dataValidation>
  </dataValidations>
  <printOptions headings="false" gridLines="false" gridLinesSet="true" horizontalCentered="true" verticalCentered="false"/>
  <pageMargins left="0.3" right="0.3"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MISAFE-IMS-TMP-029-V1.0 | QHSE Document and Records Control Register&amp;C&amp;8 © MiSAFE Solutions Pty Ltd | ABN 12 602 392 343&amp;R&amp;8 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24"/>
    <col collapsed="false" customWidth="true" hidden="false" outlineLevel="0" max="3" min="3" style="0" width="12"/>
    <col collapsed="false" customWidth="true" hidden="false" outlineLevel="0" max="4" min="4" style="0" width="4"/>
    <col collapsed="false" customWidth="true" hidden="false" outlineLevel="0" max="5" min="5" style="0" width="24"/>
    <col collapsed="false" customWidth="true" hidden="false" outlineLevel="0" max="6" min="6" style="0" width="12"/>
  </cols>
  <sheetData>
    <row r="1" customFormat="false" ht="49.5" hidden="false" customHeight="true" outlineLevel="0" collapsed="false">
      <c r="A1" s="1" t="s">
        <v>95</v>
      </c>
      <c r="B1" s="1"/>
      <c r="C1" s="1"/>
      <c r="D1" s="1"/>
      <c r="E1" s="1"/>
      <c r="F1" s="1"/>
    </row>
    <row r="2" customFormat="false" ht="18" hidden="false" customHeight="true" outlineLevel="0" collapsed="false">
      <c r="A2" s="2" t="s">
        <v>96</v>
      </c>
      <c r="B2" s="2"/>
      <c r="C2" s="2"/>
      <c r="D2" s="2"/>
      <c r="E2" s="2"/>
      <c r="F2" s="2"/>
    </row>
    <row r="4" customFormat="false" ht="15" hidden="false" customHeight="false" outlineLevel="0" collapsed="false">
      <c r="B4" s="3" t="s">
        <v>13</v>
      </c>
      <c r="C4" s="3" t="s">
        <v>97</v>
      </c>
      <c r="E4" s="3" t="s">
        <v>98</v>
      </c>
      <c r="F4" s="3" t="s">
        <v>97</v>
      </c>
    </row>
    <row r="5" customFormat="false" ht="15" hidden="false" customHeight="false" outlineLevel="0" collapsed="false">
      <c r="B5" s="5" t="s">
        <v>99</v>
      </c>
      <c r="C5" s="13" t="n">
        <f aca="false">COUNTIF('Document Register'!K6:K33,"Current")</f>
        <v>4</v>
      </c>
      <c r="E5" s="5" t="s">
        <v>26</v>
      </c>
      <c r="F5" s="13" t="n">
        <f aca="false">COUNTIF('Document Register'!N6:N33,"Active")</f>
        <v>10</v>
      </c>
    </row>
    <row r="6" customFormat="false" ht="15" hidden="false" customHeight="false" outlineLevel="0" collapsed="false">
      <c r="B6" s="5" t="s">
        <v>100</v>
      </c>
      <c r="C6" s="13" t="n">
        <f aca="false">COUNTIF('Document Register'!K6:K33,"Due Soon")</f>
        <v>2</v>
      </c>
      <c r="E6" s="5" t="s">
        <v>88</v>
      </c>
      <c r="F6" s="13" t="n">
        <f aca="false">COUNTIF('Document Register'!N6:N33,"Draft")</f>
        <v>1</v>
      </c>
    </row>
    <row r="7" customFormat="false" ht="15" hidden="false" customHeight="false" outlineLevel="0" collapsed="false">
      <c r="B7" s="5" t="s">
        <v>101</v>
      </c>
      <c r="C7" s="13" t="n">
        <f aca="false">COUNTIF('Document Register'!K6:K33,"Overdue")</f>
        <v>3</v>
      </c>
      <c r="E7" s="5" t="s">
        <v>92</v>
      </c>
      <c r="F7" s="13" t="n">
        <f aca="false">COUNTIF('Document Register'!N6:N33,"Obsolete")</f>
        <v>1</v>
      </c>
    </row>
    <row r="9" customFormat="false" ht="15" hidden="false" customHeight="false" outlineLevel="0" collapsed="false">
      <c r="B9" s="14" t="s">
        <v>102</v>
      </c>
      <c r="C9" s="15" t="n">
        <f aca="false">IFERROR(COUNTIF('Document Register'!K6:K33,"Current")/(COUNTIF('Document Register'!K6:K33,"Current")+COUNTIF('Document Register'!K6:K33,"Due Soon")+COUNTIF('Document Register'!K6:K33,"Overdue")),0)</f>
        <v>0.444444444444444</v>
      </c>
      <c r="E9" s="14" t="s">
        <v>103</v>
      </c>
      <c r="F9" s="7" t="n">
        <f aca="false">COUNTA('Document Register'!C6:C33)-COUNTIF('Document Register'!C6:C33,"[Add document here]")</f>
        <v>12</v>
      </c>
    </row>
    <row r="11" customFormat="false" ht="15" hidden="false" customHeight="false" outlineLevel="0" collapsed="false">
      <c r="B11" s="3" t="s">
        <v>104</v>
      </c>
      <c r="C11" s="3" t="s">
        <v>97</v>
      </c>
    </row>
    <row r="12" customFormat="false" ht="15" hidden="false" customHeight="false" outlineLevel="0" collapsed="false">
      <c r="B12" s="16" t="s">
        <v>19</v>
      </c>
      <c r="C12" s="13" t="n">
        <f aca="false">COUNTIF('Document Register'!D6:D33,"Manual")</f>
        <v>1</v>
      </c>
    </row>
    <row r="13" customFormat="false" ht="15" hidden="false" customHeight="false" outlineLevel="0" collapsed="false">
      <c r="B13" s="16" t="s">
        <v>29</v>
      </c>
      <c r="C13" s="13" t="n">
        <f aca="false">COUNTIF('Document Register'!D6:D33,"Policy")</f>
        <v>3</v>
      </c>
    </row>
    <row r="14" customFormat="false" ht="15" hidden="false" customHeight="false" outlineLevel="0" collapsed="false">
      <c r="B14" s="16" t="s">
        <v>46</v>
      </c>
      <c r="C14" s="13" t="n">
        <f aca="false">COUNTIF('Document Register'!D6:D33,"Procedure")</f>
        <v>2</v>
      </c>
    </row>
    <row r="15" customFormat="false" ht="15" hidden="false" customHeight="false" outlineLevel="0" collapsed="false">
      <c r="B15" s="16" t="s">
        <v>105</v>
      </c>
      <c r="C15" s="13" t="n">
        <f aca="false">COUNTIF('Document Register'!D6:D33,"Work Instruction")</f>
        <v>0</v>
      </c>
    </row>
    <row r="16" customFormat="false" ht="15" hidden="false" customHeight="false" outlineLevel="0" collapsed="false">
      <c r="B16" s="16" t="s">
        <v>106</v>
      </c>
      <c r="C16" s="13" t="n">
        <f aca="false">COUNTIF('Document Register'!D6:D33,"SOP")</f>
        <v>0</v>
      </c>
    </row>
    <row r="17" customFormat="false" ht="15" hidden="false" customHeight="false" outlineLevel="0" collapsed="false">
      <c r="B17" s="16" t="s">
        <v>61</v>
      </c>
      <c r="C17" s="13" t="n">
        <f aca="false">COUNTIF('Document Register'!D6:D33,"Form")</f>
        <v>1</v>
      </c>
    </row>
    <row r="18" customFormat="false" ht="15" hidden="false" customHeight="false" outlineLevel="0" collapsed="false">
      <c r="B18" s="16" t="s">
        <v>107</v>
      </c>
      <c r="C18" s="13" t="n">
        <f aca="false">COUNTIF('Document Register'!D6:D33,"Checklist")</f>
        <v>0</v>
      </c>
    </row>
    <row r="19" customFormat="false" ht="15" hidden="false" customHeight="false" outlineLevel="0" collapsed="false">
      <c r="B19" s="16" t="s">
        <v>79</v>
      </c>
      <c r="C19" s="13" t="n">
        <f aca="false">COUNTIF('Document Register'!D6:D33,"Register")</f>
        <v>1</v>
      </c>
    </row>
    <row r="20" customFormat="false" ht="15" hidden="false" customHeight="false" outlineLevel="0" collapsed="false">
      <c r="B20" s="16" t="s">
        <v>86</v>
      </c>
      <c r="C20" s="13" t="n">
        <f aca="false">COUNTIF('Document Register'!D6:D33,"Plan")</f>
        <v>1</v>
      </c>
    </row>
    <row r="21" customFormat="false" ht="15" hidden="false" customHeight="false" outlineLevel="0" collapsed="false">
      <c r="B21" s="16" t="s">
        <v>53</v>
      </c>
      <c r="C21" s="13" t="n">
        <f aca="false">COUNTIF('Document Register'!D6:D33,"SWMS")</f>
        <v>1</v>
      </c>
    </row>
    <row r="22" customFormat="false" ht="15" hidden="false" customHeight="false" outlineLevel="0" collapsed="false">
      <c r="B22" s="16" t="s">
        <v>69</v>
      </c>
      <c r="C22" s="13" t="n">
        <f aca="false">COUNTIF('Document Register'!D6:D33,"Record")</f>
        <v>2</v>
      </c>
    </row>
    <row r="24" customFormat="false" ht="63.75" hidden="false" customHeight="true" outlineLevel="0" collapsed="false">
      <c r="B24" s="17" t="s">
        <v>108</v>
      </c>
      <c r="C24" s="17"/>
      <c r="D24" s="17"/>
      <c r="E24" s="17"/>
      <c r="F24" s="17"/>
    </row>
    <row r="25" customFormat="false" ht="15.75" hidden="false" customHeight="true" outlineLevel="0" collapsed="false">
      <c r="B25" s="12" t="s">
        <v>94</v>
      </c>
      <c r="C25" s="12"/>
      <c r="D25" s="12"/>
      <c r="E25" s="12"/>
      <c r="F25" s="12"/>
    </row>
  </sheetData>
  <mergeCells count="4">
    <mergeCell ref="A1:F1"/>
    <mergeCell ref="A2:F2"/>
    <mergeCell ref="B24:F24"/>
    <mergeCell ref="B25:F25"/>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MISAFE-IMS-TMP-029-V1.0 | QHSE Document and Records Control Register&amp;C&amp;8 © MiSAFE Solutions Pty Ltd | ABN 12 602 392 343&amp;R&amp;8 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109</v>
      </c>
      <c r="B1" s="1"/>
    </row>
    <row r="3" customFormat="false" ht="21.75" hidden="false" customHeight="true" outlineLevel="0" collapsed="false">
      <c r="B3" s="18" t="s">
        <v>110</v>
      </c>
    </row>
    <row r="4" customFormat="false" ht="60" hidden="false" customHeight="true" outlineLevel="0" collapsed="false">
      <c r="B4" s="19" t="s">
        <v>111</v>
      </c>
    </row>
    <row r="5" customFormat="false" ht="21.75" hidden="false" customHeight="true" outlineLevel="0" collapsed="false">
      <c r="B5" s="18" t="s">
        <v>112</v>
      </c>
    </row>
    <row r="6" customFormat="false" ht="60" hidden="false" customHeight="true" outlineLevel="0" collapsed="false">
      <c r="B6" s="19" t="s">
        <v>113</v>
      </c>
    </row>
    <row r="7" customFormat="false" ht="21.75" hidden="false" customHeight="true" outlineLevel="0" collapsed="false">
      <c r="B7" s="18" t="s">
        <v>114</v>
      </c>
    </row>
    <row r="8" customFormat="false" ht="60" hidden="false" customHeight="true" outlineLevel="0" collapsed="false">
      <c r="B8" s="19" t="s">
        <v>115</v>
      </c>
    </row>
    <row r="9" customFormat="false" ht="21.75" hidden="false" customHeight="true" outlineLevel="0" collapsed="false">
      <c r="B9" s="18" t="s">
        <v>116</v>
      </c>
    </row>
    <row r="10" customFormat="false" ht="60" hidden="false" customHeight="true" outlineLevel="0" collapsed="false">
      <c r="B10" s="19" t="s">
        <v>117</v>
      </c>
    </row>
    <row r="11" customFormat="false" ht="21.75" hidden="false" customHeight="true" outlineLevel="0" collapsed="false">
      <c r="B11" s="18" t="s">
        <v>118</v>
      </c>
    </row>
    <row r="12" customFormat="false" ht="60" hidden="false" customHeight="true" outlineLevel="0" collapsed="false">
      <c r="B12" s="19" t="s">
        <v>119</v>
      </c>
    </row>
    <row r="13" customFormat="false" ht="21.75" hidden="false" customHeight="true" outlineLevel="0" collapsed="false">
      <c r="B13" s="18" t="s">
        <v>120</v>
      </c>
    </row>
    <row r="14" customFormat="false" ht="60" hidden="false" customHeight="true" outlineLevel="0" collapsed="false">
      <c r="B14" s="19" t="s">
        <v>121</v>
      </c>
    </row>
    <row r="15" customFormat="false" ht="21.75" hidden="false" customHeight="true" outlineLevel="0" collapsed="false">
      <c r="B15" s="18" t="s">
        <v>122</v>
      </c>
    </row>
    <row r="16" customFormat="false" ht="60" hidden="false" customHeight="true" outlineLevel="0" collapsed="false">
      <c r="B16" s="19" t="s">
        <v>123</v>
      </c>
    </row>
    <row r="17" customFormat="false" ht="21.75" hidden="false" customHeight="true" outlineLevel="0" collapsed="false">
      <c r="B17" s="18" t="s">
        <v>124</v>
      </c>
    </row>
    <row r="18" customFormat="false" ht="60" hidden="false" customHeight="true" outlineLevel="0" collapsed="false">
      <c r="B18" s="19" t="s">
        <v>125</v>
      </c>
    </row>
    <row r="19" customFormat="false" ht="15.75" hidden="false" customHeight="true" outlineLevel="0" collapsed="false">
      <c r="A19" s="12" t="s">
        <v>94</v>
      </c>
      <c r="B19" s="12"/>
    </row>
  </sheetData>
  <mergeCells count="2">
    <mergeCell ref="A1:B1"/>
    <mergeCell ref="A19:B19"/>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MISAFE-IMS-TMP-029-V1.0 | QHSE Document and Records Control Register&amp;C&amp;8 © MiSAFE Solutions Pty Ltd | ABN 12 602 392 343&amp;R&amp;8 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126</v>
      </c>
      <c r="B1" s="1"/>
    </row>
    <row r="3" customFormat="false" ht="21.75" hidden="false" customHeight="true" outlineLevel="0" collapsed="false">
      <c r="B3" s="18" t="s">
        <v>127</v>
      </c>
    </row>
    <row r="4" customFormat="false" ht="78" hidden="false" customHeight="true" outlineLevel="0" collapsed="false">
      <c r="B4" s="19" t="s">
        <v>128</v>
      </c>
    </row>
    <row r="5" customFormat="false" ht="78" hidden="false" customHeight="true" outlineLevel="0" collapsed="false">
      <c r="B5" s="19" t="s">
        <v>129</v>
      </c>
    </row>
    <row r="6" customFormat="false" ht="78" hidden="false" customHeight="true" outlineLevel="0" collapsed="false">
      <c r="B6" s="19" t="s">
        <v>130</v>
      </c>
    </row>
    <row r="8" customFormat="false" ht="21.75" hidden="false" customHeight="true" outlineLevel="0" collapsed="false">
      <c r="B8" s="18" t="s">
        <v>131</v>
      </c>
    </row>
    <row r="9" customFormat="false" ht="31.5" hidden="false" customHeight="true" outlineLevel="0" collapsed="false">
      <c r="B9" s="19" t="s">
        <v>132</v>
      </c>
    </row>
    <row r="11" customFormat="false" ht="6" hidden="false" customHeight="true" outlineLevel="0" collapsed="false">
      <c r="B11" s="20"/>
    </row>
    <row r="13" customFormat="false" ht="15" hidden="false" customHeight="false" outlineLevel="0" collapsed="false">
      <c r="B13" s="21" t="s">
        <v>94</v>
      </c>
    </row>
  </sheetData>
  <mergeCells count="1">
    <mergeCell ref="A1:B1"/>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 MiSAFE Solutions Pty Ltd&amp;R&amp;8 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2026-07-09T22:49:06Z</dcterms:created>
  <dc:creator>openpyxl</dc:creator>
  <dc:description/>
  <dc:language>en-US</dc:language>
  <cp:lastModifiedBy/>
  <dcterms:modified xsi:type="dcterms:W3CDTF">2026-07-09T22:49:06Z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