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frastructure Register" sheetId="1" state="visible" r:id="rId3"/>
    <sheet name="Summary" sheetId="2" state="visible" r:id="rId4"/>
    <sheet name="Instructions" sheetId="3" state="visible" r:id="rId5"/>
    <sheet name="Disclaimer &amp; Copyright" sheetId="4" state="visible" r:id="rId6"/>
  </sheets>
  <definedNames>
    <definedName function="false" hidden="false" localSheetId="0" name="_xlnm.Print_Titles" vbProcedure="false">'Infrastructure Register'!$5:$5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<sst xmlns="http://schemas.openxmlformats.org/spreadsheetml/2006/main" count="176" uniqueCount="123">
  <si>
    <t xml:space="preserve">QHSE INFRASTRUCTURE AND EQUIPMENT REGISTER</t>
  </si>
  <si>
    <r>
      <rPr>
        <b val="true"/>
        <sz val="9"/>
        <color rgb="FF000000"/>
        <rFont val="Arial"/>
        <family val="0"/>
        <charset val="1"/>
      </rPr>
      <t xml:space="preserve">Document ID: </t>
    </r>
    <r>
      <rPr>
        <sz val="9"/>
        <color rgb="FF000000"/>
        <rFont val="Arial"/>
        <family val="0"/>
        <charset val="1"/>
      </rPr>
      <t xml:space="preserve">MISAFE-IMS-TMP-030-V1.0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r>
      <rPr>
        <sz val="9"/>
        <color rgb="FF808080"/>
        <rFont val="Arial"/>
        <family val="0"/>
        <charset val="1"/>
      </rPr>
      <t xml:space="preserve">    |    </t>
    </r>
    <r>
      <rPr>
        <b val="true"/>
        <sz val="9"/>
        <color rgb="FF000000"/>
        <rFont val="Arial"/>
        <family val="0"/>
        <charset val="1"/>
      </rPr>
      <t xml:space="preserve">Issue Date: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Next Review: </t>
    </r>
    <r>
      <rPr>
        <sz val="9"/>
        <color rgb="FF000000"/>
        <rFont val="Arial"/>
        <family val="0"/>
        <charset val="1"/>
      </rPr>
      <t xml:space="preserve">[Insert]</t>
    </r>
  </si>
  <si>
    <r>
      <rPr>
        <b val="true"/>
        <sz val="9"/>
        <color rgb="FF000000"/>
        <rFont val="Arial"/>
        <family val="0"/>
        <charset val="1"/>
      </rPr>
      <t xml:space="preserve">Owner: </t>
    </r>
    <r>
      <rPr>
        <sz val="9"/>
        <color rgb="FF000000"/>
        <rFont val="Arial"/>
        <family val="0"/>
        <charset val="1"/>
      </rPr>
      <t xml:space="preserve">[Insert Responsible Position]</t>
    </r>
    <r>
      <rPr>
        <sz val="9"/>
        <color rgb="FF808080"/>
        <rFont val="Arial"/>
        <family val="0"/>
        <charset val="1"/>
      </rPr>
      <t xml:space="preserve">    |    </t>
    </r>
    <r>
      <rPr>
        <b val="true"/>
        <sz val="9"/>
        <color rgb="FF000000"/>
        <rFont val="Arial"/>
        <family val="0"/>
        <charset val="1"/>
      </rPr>
      <t xml:space="preserve">Approved By: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ISO / Legal: </t>
    </r>
    <r>
      <rPr>
        <sz val="9"/>
        <color rgb="FF000000"/>
        <rFont val="Arial"/>
        <family val="0"/>
        <charset val="1"/>
      </rPr>
      <t xml:space="preserve">ISO 9001 Cl 7.1.3/7.1.4/7.1.5; WHS Act 2011 s19; WHS Reg Ch 5</t>
    </r>
  </si>
  <si>
    <t xml:space="preserve">No.</t>
  </si>
  <si>
    <t xml:space="preserve">Asset ID</t>
  </si>
  <si>
    <t xml:space="preserve">Asset / Item</t>
  </si>
  <si>
    <t xml:space="preserve">Category</t>
  </si>
  <si>
    <t xml:space="preserve">Location</t>
  </si>
  <si>
    <t xml:space="preserve">Owner (Role)</t>
  </si>
  <si>
    <t xml:space="preserve">Last Service</t>
  </si>
  <si>
    <t xml:space="preserve">Frequency</t>
  </si>
  <si>
    <t xml:space="preserve">Next Due</t>
  </si>
  <si>
    <t xml:space="preserve">Maintenance Status</t>
  </si>
  <si>
    <t xml:space="preserve">Calibration Req</t>
  </si>
  <si>
    <t xml:space="preserve">Registration / Compliance Ref</t>
  </si>
  <si>
    <t xml:space="preserve">Condition</t>
  </si>
  <si>
    <t xml:space="preserve">Notes</t>
  </si>
  <si>
    <t xml:space="preserve">PLANT-EX01</t>
  </si>
  <si>
    <t xml:space="preserve">20t Excavator (Cat 320)</t>
  </si>
  <si>
    <t xml:space="preserve">Plant</t>
  </si>
  <si>
    <t xml:space="preserve">Site 1 yard</t>
  </si>
  <si>
    <t xml:space="preserve">Plant Manager</t>
  </si>
  <si>
    <t xml:space="preserve">250 hrs or 3-monthly</t>
  </si>
  <si>
    <t xml:space="preserve">No</t>
  </si>
  <si>
    <t xml:space="preserve">Plant item reg PR-12345</t>
  </si>
  <si>
    <t xml:space="preserve">Serviceable</t>
  </si>
  <si>
    <t xml:space="preserve">PLANT-CR02</t>
  </si>
  <si>
    <t xml:space="preserve">25t Mobile Crane</t>
  </si>
  <si>
    <t xml:space="preserve">Site 2</t>
  </si>
  <si>
    <t xml:space="preserve">Annual major + quarterly</t>
  </si>
  <si>
    <t xml:space="preserve">Registered plant RP-8890</t>
  </si>
  <si>
    <t xml:space="preserve">VEH-UT03</t>
  </si>
  <si>
    <t xml:space="preserve">Dual-cab Ute (Fleet 3)</t>
  </si>
  <si>
    <t xml:space="preserve">Vehicle</t>
  </si>
  <si>
    <t xml:space="preserve">Mobile</t>
  </si>
  <si>
    <t xml:space="preserve">Operations Manager</t>
  </si>
  <si>
    <t xml:space="preserve">6-monthly service</t>
  </si>
  <si>
    <t xml:space="preserve">Rego 123-ABC</t>
  </si>
  <si>
    <t xml:space="preserve">EQP-GEN04</t>
  </si>
  <si>
    <t xml:space="preserve">60kVA Diesel Generator</t>
  </si>
  <si>
    <t xml:space="preserve">Equipment</t>
  </si>
  <si>
    <t xml:space="preserve">Site 1</t>
  </si>
  <si>
    <t xml:space="preserve">Site Supervisor</t>
  </si>
  <si>
    <t xml:space="preserve">6-monthly</t>
  </si>
  <si>
    <t xml:space="preserve">Monitor</t>
  </si>
  <si>
    <t xml:space="preserve">TOOL-TW05</t>
  </si>
  <si>
    <t xml:space="preserve">Calibrated Torque Wrench Set</t>
  </si>
  <si>
    <t xml:space="preserve">Tool</t>
  </si>
  <si>
    <t xml:space="preserve">Workshop</t>
  </si>
  <si>
    <t xml:space="preserve">QHSE Coordinator</t>
  </si>
  <si>
    <t xml:space="preserve">Annual calibration</t>
  </si>
  <si>
    <t xml:space="preserve">Yes</t>
  </si>
  <si>
    <t xml:space="preserve">Cal cert TW-2025-09</t>
  </si>
  <si>
    <t xml:space="preserve">EQP-GD06</t>
  </si>
  <si>
    <t xml:space="preserve">Gas Detector (4-head)</t>
  </si>
  <si>
    <t xml:space="preserve">Confined space kit</t>
  </si>
  <si>
    <t xml:space="preserve">Bump test + annual cal</t>
  </si>
  <si>
    <t xml:space="preserve">Cal cert GD-2026</t>
  </si>
  <si>
    <t xml:space="preserve">FAC-OF07</t>
  </si>
  <si>
    <t xml:space="preserve">Site Office and Amenities</t>
  </si>
  <si>
    <t xml:space="preserve">Facility</t>
  </si>
  <si>
    <t xml:space="preserve">Quarterly inspection</t>
  </si>
  <si>
    <t xml:space="preserve">FAC-FE08</t>
  </si>
  <si>
    <t xml:space="preserve">Fire Extinguishers (site-wide)</t>
  </si>
  <si>
    <t xml:space="preserve">All sites</t>
  </si>
  <si>
    <t xml:space="preserve">6-monthly (AS 1851)</t>
  </si>
  <si>
    <t xml:space="preserve">AS 1851 service tag</t>
  </si>
  <si>
    <t xml:space="preserve">PLANT-CP09</t>
  </si>
  <si>
    <t xml:space="preserve">Air Compressor (pressure vessel)</t>
  </si>
  <si>
    <t xml:space="preserve">Annual</t>
  </si>
  <si>
    <t xml:space="preserve">Pressure vessel PV-334</t>
  </si>
  <si>
    <t xml:space="preserve">Out of Service</t>
  </si>
  <si>
    <t xml:space="preserve">Tagged out, awaiting repair</t>
  </si>
  <si>
    <t xml:space="preserve">IT-SV10</t>
  </si>
  <si>
    <t xml:space="preserve">Server and Data Backup</t>
  </si>
  <si>
    <t xml:space="preserve">IT System</t>
  </si>
  <si>
    <t xml:space="preserve">Head office</t>
  </si>
  <si>
    <t xml:space="preserve">Monthly backup check</t>
  </si>
  <si>
    <t xml:space="preserve">EQP-LAD11</t>
  </si>
  <si>
    <t xml:space="preserve">Extension Ladders (x6)</t>
  </si>
  <si>
    <t xml:space="preserve">Site stores</t>
  </si>
  <si>
    <t xml:space="preserve">Quarterly</t>
  </si>
  <si>
    <t xml:space="preserve">AS/NZS 1892</t>
  </si>
  <si>
    <t xml:space="preserve">VEH-TR12</t>
  </si>
  <si>
    <t xml:space="preserve">Plant Trailer</t>
  </si>
  <si>
    <t xml:space="preserve">Annual rego + service</t>
  </si>
  <si>
    <t xml:space="preserve">Rego 456-DEF</t>
  </si>
  <si>
    <t xml:space="preserve">[Add asset here]</t>
  </si>
  <si>
    <t xml:space="preserve">Copyright © MiSAFE Solutions Pty Ltd.</t>
  </si>
  <si>
    <t xml:space="preserve">QHSE INFRASTRUCTURE DASHBOARD</t>
  </si>
  <si>
    <r>
      <rPr>
        <b val="true"/>
        <sz val="9"/>
        <color rgb="FF000000"/>
        <rFont val="Arial"/>
        <family val="0"/>
        <charset val="1"/>
      </rPr>
      <t xml:space="preserve">Document ID: </t>
    </r>
    <r>
      <rPr>
        <sz val="9"/>
        <color rgb="FF000000"/>
        <rFont val="Arial"/>
        <family val="0"/>
        <charset val="1"/>
      </rPr>
      <t xml:space="preserve">MISAFE-IMS-TMP-030-V1.0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</si>
  <si>
    <t xml:space="preserve">Count</t>
  </si>
  <si>
    <t xml:space="preserve">Current</t>
  </si>
  <si>
    <t xml:space="preserve">Due Soon</t>
  </si>
  <si>
    <t xml:space="preserve">Overdue</t>
  </si>
  <si>
    <t xml:space="preserve">% Current</t>
  </si>
  <si>
    <t xml:space="preserve">Total assets</t>
  </si>
  <si>
    <t xml:space="preserve">Utility</t>
  </si>
  <si>
    <t xml:space="preserve">Counts update automatically from the Infrastructure Register tab. Maintenance Status is calculated from Next Due against today: Current, Due Soon (within 30 days) or Overdue. Action every Overdue and Due Soon asset, and quarantine anything marked Out of Service. Keep calibrated instruments and registered plant current, and check the register at every management review.</t>
  </si>
  <si>
    <t xml:space="preserve">INSTRUCTIONS — QHSE INFRASTRUCTURE AND EQUIPMENT REGISTER</t>
  </si>
  <si>
    <t xml:space="preserve">Purpose</t>
  </si>
  <si>
    <t xml:space="preserve">This register lists every significant asset your business relies on: plant, equipment, vehicles, tools, facilities and IT systems. It records the owner, the service or inspection frequency and the next due date, so nothing slips through the gaps. It supports ISO 9001:2015 Clause 7.1.3 (Infrastructure), 7.1.4 (Environment for the operation of processes) and 7.1.5 (Monitoring and measuring resources), and the duty to provide and maintain safe plant and structures under section 19 of the Work Health and Safety Act 2011 and Chapter 5 of the WHS Regulations.</t>
  </si>
  <si>
    <t xml:space="preserve">How to populate</t>
  </si>
  <si>
    <t xml:space="preserve">Add one row per asset. Give it an Asset ID, a description, a Category and a Location. Record the responsible Owner role, the Last Service date, the Frequency and the Next Due date. Set whether calibration is required, record any registration or compliance reference, and set the Condition.</t>
  </si>
  <si>
    <t xml:space="preserve">Maintenance Status is automatic</t>
  </si>
  <si>
    <t xml:space="preserve">The Maintenance Status column calculates itself from the Next Due date against today. It shows Current, Due Soon (within 30 days) or Overdue. Do not type into this column. Book each service before it falls due so the whole register stays green.</t>
  </si>
  <si>
    <t xml:space="preserve">Calibration and test equipment</t>
  </si>
  <si>
    <t xml:space="preserve">Mark Calibration Req as Yes for any instrument you rely on for decisions, such as gas detectors, torque wrenches and pressure gauges. ISO Clause 7.1.5 asks you to keep these calibrated and traceable. Record the calibration certificate reference in the Registration / Compliance Ref column.</t>
  </si>
  <si>
    <t xml:space="preserve">Plant and compliance</t>
  </si>
  <si>
    <t xml:space="preserve">For registered or high-risk plant such as cranes and pressure equipment, record the plant registration or item registration number, and the standard it is inspected to. This is your evidence of meeting the plant duties under Chapter 5 of the WHS Regulations.</t>
  </si>
  <si>
    <t xml:space="preserve">Condition definitions</t>
  </si>
  <si>
    <t xml:space="preserve">Serviceable: available and safe to use. Monitor: usable but showing wear or a minor defect, watch and plan. Out of Service: unsafe or unavailable, tagged out and quarantined until repaired or replaced.</t>
  </si>
  <si>
    <t xml:space="preserve">The work environment</t>
  </si>
  <si>
    <t xml:space="preserve">Clause 7.1.4 covers the environment your work happens in. Add key environmental controls to the register where it helps, such as amenities, lighting and heat or dust controls, so they are inspected and maintained like any other asset.</t>
  </si>
  <si>
    <t xml:space="preserve">Document Control</t>
  </si>
  <si>
    <t xml:space="preserve">Any change to this register triggers a version increment. Minor edits increase the decimal (V1.1). Material changes increase the whole number (V2.0). Move the superseded version to the project archive rather than deleting it.</t>
  </si>
  <si>
    <t xml:space="preserve">DISCLAIMER &amp; COPYRIGHT</t>
  </si>
  <si>
    <t xml:space="preserve">Disclaimer</t>
  </si>
  <si>
    <t xml:space="preserve">This template is provided by MiSAFE Solutions Pty Ltd as a general-purpose tool to assist Australian businesses with their Quality, Health, Safety and Environmental (QHSE) management activities. It is provided on an "as is" basis without warranty of any kind, express or implied. MiSAFE Solutions does not accept any liability for any direct, indirect, incidental, consequential or other loss or damage arising from the use of, or reliance on, this template.</t>
  </si>
  <si>
    <t xml:space="preserve">Users are responsible for ensuring the template suits their specific business context, operational risk profile, and applicable legal, regulatory and contractual obligations. The template does not constitute legal, financial or specific safety advice.</t>
  </si>
  <si>
    <t xml:space="preserve">For tailored advice, implementation support or to adapt this template to your business, contact MiSAFE Solutions at contact@misafesolutions.com.au or book a free 45-minute consultation at https://calendly.com/misafe/45-min-consultation-meeting.</t>
  </si>
  <si>
    <t xml:space="preserve">Copyright</t>
  </si>
  <si>
    <t xml:space="preserve">© MiSAFE Solutions Pty Ltd | ABN 12 602 392 343 | Sunshine Coast QLD 4560 | contact@misafesolutions.com.au. All rights reserved.</t>
  </si>
</sst>
</file>

<file path=xl/styles.xml><?xml version="1.0" encoding="utf-8"?>
<styleSheet xmlns="http://schemas.openxmlformats.org/spreadsheetml/2006/main">
  <numFmts count="3">
    <numFmt numFmtId="164" formatCode="General"/>
    <numFmt numFmtId="165" formatCode="dd/mm/yyyy"/>
    <numFmt numFmtId="166" formatCode="0%"/>
  </numFmts>
  <fonts count="13">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9"/>
      <color rgb="FF000000"/>
      <name val="Arial"/>
      <family val="0"/>
      <charset val="1"/>
    </font>
    <font>
      <sz val="9"/>
      <color rgb="FF000000"/>
      <name val="Arial"/>
      <family val="0"/>
      <charset val="1"/>
    </font>
    <font>
      <sz val="9"/>
      <color rgb="FF808080"/>
      <name val="Arial"/>
      <family val="0"/>
      <charset val="1"/>
    </font>
    <font>
      <b val="true"/>
      <sz val="10"/>
      <color rgb="FFFFFFFF"/>
      <name val="Arial"/>
      <family val="0"/>
      <charset val="1"/>
    </font>
    <font>
      <i val="true"/>
      <sz val="8"/>
      <color rgb="FF808080"/>
      <name val="Arial"/>
      <family val="0"/>
      <charset val="1"/>
    </font>
    <font>
      <i val="true"/>
      <sz val="9"/>
      <color rgb="FF595959"/>
      <name val="Arial"/>
      <family val="0"/>
      <charset val="1"/>
    </font>
    <font>
      <b val="true"/>
      <sz val="11"/>
      <color rgb="FF42515A"/>
      <name val="Arial"/>
      <family val="0"/>
      <charset val="1"/>
    </font>
    <font>
      <i val="true"/>
      <sz val="8"/>
      <color rgb="FF595959"/>
      <name val="Arial"/>
      <family val="0"/>
      <charset val="1"/>
    </font>
  </fonts>
  <fills count="5">
    <fill>
      <patternFill patternType="none"/>
    </fill>
    <fill>
      <patternFill patternType="gray125"/>
    </fill>
    <fill>
      <patternFill patternType="solid">
        <fgColor rgb="FF42515A"/>
        <bgColor rgb="FF595959"/>
      </patternFill>
    </fill>
    <fill>
      <patternFill patternType="solid">
        <fgColor rgb="FFF2F2F2"/>
        <bgColor rgb="FFFFFFFF"/>
      </patternFill>
    </fill>
    <fill>
      <patternFill patternType="solid">
        <fgColor rgb="FFF7941E"/>
        <bgColor rgb="FFFF8080"/>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top" textRotation="0" wrapText="fals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5" fontId="6" fillId="3" borderId="1" xfId="0" applyFont="true" applyBorder="true" applyAlignment="true" applyProtection="false">
      <alignment horizontal="center" vertical="top" textRotation="0" wrapText="false" indent="0"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1"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b val="1"/>
        <color rgb="FF006100"/>
        <sz val="9"/>
      </font>
      <fill>
        <patternFill>
          <bgColor rgb="FFC6EFCE"/>
        </patternFill>
      </fill>
    </dxf>
    <dxf>
      <font>
        <name val="Arial"/>
        <charset val="1"/>
        <family val="0"/>
        <b val="1"/>
        <color rgb="FF000000"/>
        <sz val="9"/>
      </font>
      <fill>
        <patternFill>
          <bgColor rgb="FFFFE699"/>
        </patternFill>
      </fill>
    </dxf>
    <dxf>
      <font>
        <name val="Arial"/>
        <charset val="1"/>
        <family val="0"/>
        <b val="1"/>
        <color rgb="FFFFFFFF"/>
        <sz val="9"/>
      </font>
      <fill>
        <patternFill>
          <bgColor rgb="FFF7941E"/>
        </patternFill>
      </fill>
    </dxf>
    <dxf>
      <font>
        <name val="Arial"/>
        <charset val="1"/>
        <family val="0"/>
        <color rgb="FF000000"/>
        <sz val="9"/>
      </font>
      <fill>
        <patternFill>
          <bgColor rgb="FFFFE699"/>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CCCCC"/>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C99"/>
      <rgbColor rgb="FF3366FF"/>
      <rgbColor rgb="FF33CCCC"/>
      <rgbColor rgb="FF99CC00"/>
      <rgbColor rgb="FFFFCC00"/>
      <rgbColor rgb="FFF7941E"/>
      <rgbColor rgb="FFFF6600"/>
      <rgbColor rgb="FF595959"/>
      <rgbColor rgb="FF969696"/>
      <rgbColor rgb="FF003366"/>
      <rgbColor rgb="FF339966"/>
      <rgbColor rgb="FF003300"/>
      <rgbColor rgb="FF333300"/>
      <rgbColor rgb="FF993300"/>
      <rgbColor rgb="FF993366"/>
      <rgbColor rgb="FF333399"/>
      <rgbColor rgb="FF42515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622440</xdr:colOff>
      <xdr:row>0</xdr:row>
      <xdr:rowOff>571320</xdr:rowOff>
    </xdr:to>
    <xdr:pic>
      <xdr:nvPicPr>
        <xdr:cNvPr id="1"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2"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3"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4"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14"/>
    <col collapsed="false" customWidth="true" hidden="false" outlineLevel="0" max="3" min="3" style="0" width="26"/>
    <col collapsed="false" customWidth="true" hidden="false" outlineLevel="0" max="4" min="4" style="0" width="13"/>
    <col collapsed="false" customWidth="true" hidden="false" outlineLevel="0" max="5" min="5" style="0" width="18"/>
    <col collapsed="false" customWidth="true" hidden="false" outlineLevel="0" max="6" min="6" style="0" width="16"/>
    <col collapsed="false" customWidth="true" hidden="false" outlineLevel="0" max="7" min="7" style="0" width="12"/>
    <col collapsed="false" customWidth="true" hidden="false" outlineLevel="0" max="8" min="8" style="0" width="16"/>
    <col collapsed="false" customWidth="true" hidden="false" outlineLevel="0" max="9" min="9" style="0" width="12"/>
    <col collapsed="false" customWidth="true" hidden="false" outlineLevel="0" max="10" min="10" style="0" width="16"/>
    <col collapsed="false" customWidth="true" hidden="false" outlineLevel="0" max="11" min="11" style="0" width="13"/>
    <col collapsed="false" customWidth="true" hidden="false" outlineLevel="0" max="12" min="12" style="0" width="22"/>
    <col collapsed="false" customWidth="true" hidden="false" outlineLevel="0" max="13" min="13" style="0" width="13"/>
    <col collapsed="false" customWidth="true" hidden="false" outlineLevel="0" max="14" min="14" style="0" width="18"/>
  </cols>
  <sheetData>
    <row r="1" customFormat="false" ht="49.5" hidden="false" customHeight="true" outlineLevel="0" collapsed="false">
      <c r="A1" s="1" t="s">
        <v>0</v>
      </c>
      <c r="B1" s="1"/>
      <c r="C1" s="1"/>
      <c r="D1" s="1"/>
      <c r="E1" s="1"/>
      <c r="F1" s="1"/>
      <c r="G1" s="1"/>
      <c r="H1" s="1"/>
      <c r="I1" s="1"/>
      <c r="J1" s="1"/>
      <c r="K1" s="1"/>
      <c r="L1" s="1"/>
      <c r="M1" s="1"/>
      <c r="N1" s="1"/>
    </row>
    <row r="2" customFormat="false" ht="18" hidden="false" customHeight="true" outlineLevel="0" collapsed="false">
      <c r="A2" s="2" t="s">
        <v>1</v>
      </c>
      <c r="B2" s="2"/>
      <c r="C2" s="2"/>
      <c r="D2" s="2"/>
      <c r="E2" s="2"/>
      <c r="F2" s="2"/>
      <c r="G2" s="2"/>
      <c r="H2" s="2"/>
      <c r="I2" s="2"/>
      <c r="J2" s="2"/>
      <c r="K2" s="2"/>
      <c r="L2" s="2"/>
      <c r="M2" s="2"/>
      <c r="N2" s="2"/>
    </row>
    <row r="3" customFormat="false" ht="18" hidden="false" customHeight="true" outlineLevel="0" collapsed="false">
      <c r="A3" s="2" t="s">
        <v>2</v>
      </c>
      <c r="B3" s="2"/>
      <c r="C3" s="2"/>
      <c r="D3" s="2"/>
      <c r="E3" s="2"/>
      <c r="F3" s="2"/>
      <c r="G3" s="2"/>
      <c r="H3" s="2"/>
      <c r="I3" s="2"/>
      <c r="J3" s="2"/>
      <c r="K3" s="2"/>
      <c r="L3" s="2"/>
      <c r="M3" s="2"/>
      <c r="N3" s="2"/>
    </row>
    <row r="5" customFormat="false" ht="37.5" hidden="false" customHeight="true" outlineLevel="0" collapsed="false">
      <c r="A5" s="3" t="s">
        <v>3</v>
      </c>
      <c r="B5" s="3" t="s">
        <v>4</v>
      </c>
      <c r="C5" s="3" t="s">
        <v>5</v>
      </c>
      <c r="D5" s="3" t="s">
        <v>6</v>
      </c>
      <c r="E5" s="3" t="s">
        <v>7</v>
      </c>
      <c r="F5" s="3" t="s">
        <v>8</v>
      </c>
      <c r="G5" s="3" t="s">
        <v>9</v>
      </c>
      <c r="H5" s="3" t="s">
        <v>10</v>
      </c>
      <c r="I5" s="3" t="s">
        <v>11</v>
      </c>
      <c r="J5" s="3" t="s">
        <v>12</v>
      </c>
      <c r="K5" s="3" t="s">
        <v>13</v>
      </c>
      <c r="L5" s="3" t="s">
        <v>14</v>
      </c>
      <c r="M5" s="3" t="s">
        <v>15</v>
      </c>
      <c r="N5" s="3" t="s">
        <v>16</v>
      </c>
    </row>
    <row r="6" customFormat="false" ht="42" hidden="false" customHeight="true" outlineLevel="0" collapsed="false">
      <c r="A6" s="4" t="n">
        <v>1</v>
      </c>
      <c r="B6" s="5" t="s">
        <v>17</v>
      </c>
      <c r="C6" s="5" t="s">
        <v>18</v>
      </c>
      <c r="D6" s="4" t="s">
        <v>19</v>
      </c>
      <c r="E6" s="5" t="s">
        <v>20</v>
      </c>
      <c r="F6" s="5" t="s">
        <v>21</v>
      </c>
      <c r="G6" s="6" t="n">
        <v>46157</v>
      </c>
      <c r="H6" s="5" t="s">
        <v>22</v>
      </c>
      <c r="I6" s="6" t="n">
        <v>46249</v>
      </c>
      <c r="J6" s="7" t="str">
        <f aca="true">IF(I6="","",IF(I6&lt;TODAY(),"Overdue",IF(I6&lt;=TODAY()+30,"Due Soon","Current")))</f>
        <v>Current</v>
      </c>
      <c r="K6" s="4" t="s">
        <v>23</v>
      </c>
      <c r="L6" s="5" t="s">
        <v>24</v>
      </c>
      <c r="M6" s="4" t="s">
        <v>25</v>
      </c>
      <c r="N6" s="5"/>
    </row>
    <row r="7" customFormat="false" ht="42" hidden="false" customHeight="true" outlineLevel="0" collapsed="false">
      <c r="A7" s="8" t="n">
        <v>2</v>
      </c>
      <c r="B7" s="9" t="s">
        <v>26</v>
      </c>
      <c r="C7" s="9" t="s">
        <v>27</v>
      </c>
      <c r="D7" s="8" t="s">
        <v>19</v>
      </c>
      <c r="E7" s="9" t="s">
        <v>28</v>
      </c>
      <c r="F7" s="9" t="s">
        <v>21</v>
      </c>
      <c r="G7" s="10" t="n">
        <v>46174</v>
      </c>
      <c r="H7" s="9" t="s">
        <v>29</v>
      </c>
      <c r="I7" s="10" t="n">
        <v>46221</v>
      </c>
      <c r="J7" s="11" t="str">
        <f aca="true">IF(I7="","",IF(I7&lt;TODAY(),"Overdue",IF(I7&lt;=TODAY()+30,"Due Soon","Current")))</f>
        <v>Due Soon</v>
      </c>
      <c r="K7" s="8" t="s">
        <v>23</v>
      </c>
      <c r="L7" s="9" t="s">
        <v>30</v>
      </c>
      <c r="M7" s="8" t="s">
        <v>25</v>
      </c>
      <c r="N7" s="9"/>
    </row>
    <row r="8" customFormat="false" ht="42" hidden="false" customHeight="true" outlineLevel="0" collapsed="false">
      <c r="A8" s="4" t="n">
        <v>3</v>
      </c>
      <c r="B8" s="5" t="s">
        <v>31</v>
      </c>
      <c r="C8" s="5" t="s">
        <v>32</v>
      </c>
      <c r="D8" s="4" t="s">
        <v>33</v>
      </c>
      <c r="E8" s="5" t="s">
        <v>34</v>
      </c>
      <c r="F8" s="5" t="s">
        <v>35</v>
      </c>
      <c r="G8" s="6" t="n">
        <v>46032</v>
      </c>
      <c r="H8" s="5" t="s">
        <v>36</v>
      </c>
      <c r="I8" s="6" t="n">
        <v>46198</v>
      </c>
      <c r="J8" s="7" t="str">
        <f aca="true">IF(I8="","",IF(I8&lt;TODAY(),"Overdue",IF(I8&lt;=TODAY()+30,"Due Soon","Current")))</f>
        <v>Overdue</v>
      </c>
      <c r="K8" s="4" t="s">
        <v>23</v>
      </c>
      <c r="L8" s="5" t="s">
        <v>37</v>
      </c>
      <c r="M8" s="4" t="s">
        <v>25</v>
      </c>
      <c r="N8" s="5"/>
    </row>
    <row r="9" customFormat="false" ht="42" hidden="false" customHeight="true" outlineLevel="0" collapsed="false">
      <c r="A9" s="8" t="n">
        <v>4</v>
      </c>
      <c r="B9" s="9" t="s">
        <v>38</v>
      </c>
      <c r="C9" s="9" t="s">
        <v>39</v>
      </c>
      <c r="D9" s="8" t="s">
        <v>40</v>
      </c>
      <c r="E9" s="9" t="s">
        <v>41</v>
      </c>
      <c r="F9" s="9" t="s">
        <v>42</v>
      </c>
      <c r="G9" s="10" t="n">
        <v>45992</v>
      </c>
      <c r="H9" s="9" t="s">
        <v>43</v>
      </c>
      <c r="I9" s="10" t="n">
        <v>46174</v>
      </c>
      <c r="J9" s="11" t="str">
        <f aca="true">IF(I9="","",IF(I9&lt;TODAY(),"Overdue",IF(I9&lt;=TODAY()+30,"Due Soon","Current")))</f>
        <v>Overdue</v>
      </c>
      <c r="K9" s="8" t="s">
        <v>23</v>
      </c>
      <c r="L9" s="9"/>
      <c r="M9" s="8" t="s">
        <v>44</v>
      </c>
      <c r="N9" s="9"/>
    </row>
    <row r="10" customFormat="false" ht="42" hidden="false" customHeight="true" outlineLevel="0" collapsed="false">
      <c r="A10" s="4" t="n">
        <v>5</v>
      </c>
      <c r="B10" s="5" t="s">
        <v>45</v>
      </c>
      <c r="C10" s="5" t="s">
        <v>46</v>
      </c>
      <c r="D10" s="4" t="s">
        <v>47</v>
      </c>
      <c r="E10" s="5" t="s">
        <v>48</v>
      </c>
      <c r="F10" s="5" t="s">
        <v>49</v>
      </c>
      <c r="G10" s="6" t="n">
        <v>45901</v>
      </c>
      <c r="H10" s="5" t="s">
        <v>50</v>
      </c>
      <c r="I10" s="6" t="n">
        <v>46266</v>
      </c>
      <c r="J10" s="7" t="str">
        <f aca="true">IF(I10="","",IF(I10&lt;TODAY(),"Overdue",IF(I10&lt;=TODAY()+30,"Due Soon","Current")))</f>
        <v>Current</v>
      </c>
      <c r="K10" s="4" t="s">
        <v>51</v>
      </c>
      <c r="L10" s="5" t="s">
        <v>52</v>
      </c>
      <c r="M10" s="4" t="s">
        <v>25</v>
      </c>
      <c r="N10" s="5"/>
    </row>
    <row r="11" customFormat="false" ht="42" hidden="false" customHeight="true" outlineLevel="0" collapsed="false">
      <c r="A11" s="8" t="n">
        <v>6</v>
      </c>
      <c r="B11" s="9" t="s">
        <v>53</v>
      </c>
      <c r="C11" s="9" t="s">
        <v>54</v>
      </c>
      <c r="D11" s="8" t="s">
        <v>40</v>
      </c>
      <c r="E11" s="9" t="s">
        <v>55</v>
      </c>
      <c r="F11" s="9" t="s">
        <v>49</v>
      </c>
      <c r="G11" s="10" t="n">
        <v>46193</v>
      </c>
      <c r="H11" s="9" t="s">
        <v>56</v>
      </c>
      <c r="I11" s="10" t="n">
        <v>46228</v>
      </c>
      <c r="J11" s="11" t="str">
        <f aca="true">IF(I11="","",IF(I11&lt;TODAY(),"Overdue",IF(I11&lt;=TODAY()+30,"Due Soon","Current")))</f>
        <v>Due Soon</v>
      </c>
      <c r="K11" s="8" t="s">
        <v>51</v>
      </c>
      <c r="L11" s="9" t="s">
        <v>57</v>
      </c>
      <c r="M11" s="8" t="s">
        <v>25</v>
      </c>
      <c r="N11" s="9"/>
    </row>
    <row r="12" customFormat="false" ht="42" hidden="false" customHeight="true" outlineLevel="0" collapsed="false">
      <c r="A12" s="4" t="n">
        <v>7</v>
      </c>
      <c r="B12" s="5" t="s">
        <v>58</v>
      </c>
      <c r="C12" s="5" t="s">
        <v>59</v>
      </c>
      <c r="D12" s="4" t="s">
        <v>60</v>
      </c>
      <c r="E12" s="5" t="s">
        <v>41</v>
      </c>
      <c r="F12" s="5" t="s">
        <v>42</v>
      </c>
      <c r="G12" s="6" t="n">
        <v>46082</v>
      </c>
      <c r="H12" s="5" t="s">
        <v>61</v>
      </c>
      <c r="I12" s="6" t="n">
        <v>46266</v>
      </c>
      <c r="J12" s="7" t="str">
        <f aca="true">IF(I12="","",IF(I12&lt;TODAY(),"Overdue",IF(I12&lt;=TODAY()+30,"Due Soon","Current")))</f>
        <v>Current</v>
      </c>
      <c r="K12" s="4" t="s">
        <v>23</v>
      </c>
      <c r="L12" s="5"/>
      <c r="M12" s="4" t="s">
        <v>25</v>
      </c>
      <c r="N12" s="5"/>
    </row>
    <row r="13" customFormat="false" ht="42" hidden="false" customHeight="true" outlineLevel="0" collapsed="false">
      <c r="A13" s="8" t="n">
        <v>8</v>
      </c>
      <c r="B13" s="9" t="s">
        <v>62</v>
      </c>
      <c r="C13" s="9" t="s">
        <v>63</v>
      </c>
      <c r="D13" s="8" t="s">
        <v>60</v>
      </c>
      <c r="E13" s="9" t="s">
        <v>64</v>
      </c>
      <c r="F13" s="9" t="s">
        <v>49</v>
      </c>
      <c r="G13" s="10" t="n">
        <v>46127</v>
      </c>
      <c r="H13" s="9" t="s">
        <v>65</v>
      </c>
      <c r="I13" s="10" t="n">
        <v>46310</v>
      </c>
      <c r="J13" s="11" t="str">
        <f aca="true">IF(I13="","",IF(I13&lt;TODAY(),"Overdue",IF(I13&lt;=TODAY()+30,"Due Soon","Current")))</f>
        <v>Current</v>
      </c>
      <c r="K13" s="8" t="s">
        <v>23</v>
      </c>
      <c r="L13" s="9" t="s">
        <v>66</v>
      </c>
      <c r="M13" s="8" t="s">
        <v>25</v>
      </c>
      <c r="N13" s="9"/>
    </row>
    <row r="14" customFormat="false" ht="42" hidden="false" customHeight="true" outlineLevel="0" collapsed="false">
      <c r="A14" s="4" t="n">
        <v>9</v>
      </c>
      <c r="B14" s="5" t="s">
        <v>67</v>
      </c>
      <c r="C14" s="5" t="s">
        <v>68</v>
      </c>
      <c r="D14" s="4" t="s">
        <v>19</v>
      </c>
      <c r="E14" s="5" t="s">
        <v>48</v>
      </c>
      <c r="F14" s="5" t="s">
        <v>21</v>
      </c>
      <c r="G14" s="6" t="n">
        <v>45962</v>
      </c>
      <c r="H14" s="5" t="s">
        <v>69</v>
      </c>
      <c r="I14" s="6" t="n">
        <v>46143</v>
      </c>
      <c r="J14" s="7" t="str">
        <f aca="true">IF(I14="","",IF(I14&lt;TODAY(),"Overdue",IF(I14&lt;=TODAY()+30,"Due Soon","Current")))</f>
        <v>Overdue</v>
      </c>
      <c r="K14" s="4" t="s">
        <v>23</v>
      </c>
      <c r="L14" s="5" t="s">
        <v>70</v>
      </c>
      <c r="M14" s="4" t="s">
        <v>71</v>
      </c>
      <c r="N14" s="5" t="s">
        <v>72</v>
      </c>
    </row>
    <row r="15" customFormat="false" ht="42" hidden="false" customHeight="true" outlineLevel="0" collapsed="false">
      <c r="A15" s="8" t="n">
        <v>10</v>
      </c>
      <c r="B15" s="9" t="s">
        <v>73</v>
      </c>
      <c r="C15" s="9" t="s">
        <v>74</v>
      </c>
      <c r="D15" s="8" t="s">
        <v>75</v>
      </c>
      <c r="E15" s="9" t="s">
        <v>76</v>
      </c>
      <c r="F15" s="9" t="s">
        <v>35</v>
      </c>
      <c r="G15" s="10" t="n">
        <v>46203</v>
      </c>
      <c r="H15" s="9" t="s">
        <v>77</v>
      </c>
      <c r="I15" s="10" t="n">
        <v>46233</v>
      </c>
      <c r="J15" s="11" t="str">
        <f aca="true">IF(I15="","",IF(I15&lt;TODAY(),"Overdue",IF(I15&lt;=TODAY()+30,"Due Soon","Current")))</f>
        <v>Due Soon</v>
      </c>
      <c r="K15" s="8" t="s">
        <v>23</v>
      </c>
      <c r="L15" s="9"/>
      <c r="M15" s="8" t="s">
        <v>25</v>
      </c>
      <c r="N15" s="9"/>
    </row>
    <row r="16" customFormat="false" ht="42" hidden="false" customHeight="true" outlineLevel="0" collapsed="false">
      <c r="A16" s="4" t="n">
        <v>11</v>
      </c>
      <c r="B16" s="5" t="s">
        <v>78</v>
      </c>
      <c r="C16" s="5" t="s">
        <v>79</v>
      </c>
      <c r="D16" s="4" t="s">
        <v>40</v>
      </c>
      <c r="E16" s="5" t="s">
        <v>80</v>
      </c>
      <c r="F16" s="5" t="s">
        <v>42</v>
      </c>
      <c r="G16" s="6" t="n">
        <v>46143</v>
      </c>
      <c r="H16" s="5" t="s">
        <v>81</v>
      </c>
      <c r="I16" s="6" t="n">
        <v>46275</v>
      </c>
      <c r="J16" s="7" t="str">
        <f aca="true">IF(I16="","",IF(I16&lt;TODAY(),"Overdue",IF(I16&lt;=TODAY()+30,"Due Soon","Current")))</f>
        <v>Current</v>
      </c>
      <c r="K16" s="4" t="s">
        <v>23</v>
      </c>
      <c r="L16" s="5" t="s">
        <v>82</v>
      </c>
      <c r="M16" s="4" t="s">
        <v>25</v>
      </c>
      <c r="N16" s="5"/>
    </row>
    <row r="17" customFormat="false" ht="42" hidden="false" customHeight="true" outlineLevel="0" collapsed="false">
      <c r="A17" s="8" t="n">
        <v>12</v>
      </c>
      <c r="B17" s="9" t="s">
        <v>83</v>
      </c>
      <c r="C17" s="9" t="s">
        <v>84</v>
      </c>
      <c r="D17" s="8" t="s">
        <v>33</v>
      </c>
      <c r="E17" s="9" t="s">
        <v>28</v>
      </c>
      <c r="F17" s="9" t="s">
        <v>21</v>
      </c>
      <c r="G17" s="10" t="n">
        <v>45870</v>
      </c>
      <c r="H17" s="9" t="s">
        <v>85</v>
      </c>
      <c r="I17" s="10" t="n">
        <v>46113</v>
      </c>
      <c r="J17" s="11" t="str">
        <f aca="true">IF(I17="","",IF(I17&lt;TODAY(),"Overdue",IF(I17&lt;=TODAY()+30,"Due Soon","Current")))</f>
        <v>Overdue</v>
      </c>
      <c r="K17" s="8" t="s">
        <v>23</v>
      </c>
      <c r="L17" s="9" t="s">
        <v>86</v>
      </c>
      <c r="M17" s="8" t="s">
        <v>44</v>
      </c>
      <c r="N17" s="9"/>
    </row>
    <row r="18" customFormat="false" ht="42" hidden="false" customHeight="true" outlineLevel="0" collapsed="false">
      <c r="A18" s="4" t="n">
        <v>13</v>
      </c>
      <c r="B18" s="5" t="s">
        <v>87</v>
      </c>
      <c r="C18" s="5"/>
      <c r="D18" s="4"/>
      <c r="E18" s="5"/>
      <c r="F18" s="5"/>
      <c r="G18" s="5"/>
      <c r="H18" s="5"/>
      <c r="I18" s="5"/>
      <c r="J18" s="7" t="str">
        <f aca="true">IF(I18="","",IF(I18&lt;TODAY(),"Overdue",IF(I18&lt;=TODAY()+30,"Due Soon","Current")))</f>
        <v/>
      </c>
      <c r="K18" s="4"/>
      <c r="L18" s="5"/>
      <c r="M18" s="4"/>
      <c r="N18" s="5"/>
    </row>
    <row r="19" customFormat="false" ht="42" hidden="false" customHeight="true" outlineLevel="0" collapsed="false">
      <c r="A19" s="8" t="n">
        <v>14</v>
      </c>
      <c r="B19" s="9"/>
      <c r="C19" s="9"/>
      <c r="D19" s="8"/>
      <c r="E19" s="9"/>
      <c r="F19" s="9"/>
      <c r="G19" s="9"/>
      <c r="H19" s="9"/>
      <c r="I19" s="9"/>
      <c r="J19" s="11" t="str">
        <f aca="true">IF(I19="","",IF(I19&lt;TODAY(),"Overdue",IF(I19&lt;=TODAY()+30,"Due Soon","Current")))</f>
        <v/>
      </c>
      <c r="K19" s="8"/>
      <c r="L19" s="9"/>
      <c r="M19" s="8"/>
      <c r="N19" s="9"/>
    </row>
    <row r="20" customFormat="false" ht="42" hidden="false" customHeight="true" outlineLevel="0" collapsed="false">
      <c r="A20" s="4" t="n">
        <v>15</v>
      </c>
      <c r="B20" s="5"/>
      <c r="C20" s="5"/>
      <c r="D20" s="4"/>
      <c r="E20" s="5"/>
      <c r="F20" s="5"/>
      <c r="G20" s="5"/>
      <c r="H20" s="5"/>
      <c r="I20" s="5"/>
      <c r="J20" s="7" t="str">
        <f aca="true">IF(I20="","",IF(I20&lt;TODAY(),"Overdue",IF(I20&lt;=TODAY()+30,"Due Soon","Current")))</f>
        <v/>
      </c>
      <c r="K20" s="4"/>
      <c r="L20" s="5"/>
      <c r="M20" s="4"/>
      <c r="N20" s="5"/>
    </row>
    <row r="21" customFormat="false" ht="42" hidden="false" customHeight="true" outlineLevel="0" collapsed="false">
      <c r="A21" s="8" t="n">
        <v>16</v>
      </c>
      <c r="B21" s="9"/>
      <c r="C21" s="9"/>
      <c r="D21" s="8"/>
      <c r="E21" s="9"/>
      <c r="F21" s="9"/>
      <c r="G21" s="9"/>
      <c r="H21" s="9"/>
      <c r="I21" s="9"/>
      <c r="J21" s="11" t="str">
        <f aca="true">IF(I21="","",IF(I21&lt;TODAY(),"Overdue",IF(I21&lt;=TODAY()+30,"Due Soon","Current")))</f>
        <v/>
      </c>
      <c r="K21" s="8"/>
      <c r="L21" s="9"/>
      <c r="M21" s="8"/>
      <c r="N21" s="9"/>
    </row>
    <row r="22" customFormat="false" ht="42" hidden="false" customHeight="true" outlineLevel="0" collapsed="false">
      <c r="A22" s="4" t="n">
        <v>17</v>
      </c>
      <c r="B22" s="5"/>
      <c r="C22" s="5"/>
      <c r="D22" s="4"/>
      <c r="E22" s="5"/>
      <c r="F22" s="5"/>
      <c r="G22" s="5"/>
      <c r="H22" s="5"/>
      <c r="I22" s="5"/>
      <c r="J22" s="7" t="str">
        <f aca="true">IF(I22="","",IF(I22&lt;TODAY(),"Overdue",IF(I22&lt;=TODAY()+30,"Due Soon","Current")))</f>
        <v/>
      </c>
      <c r="K22" s="4"/>
      <c r="L22" s="5"/>
      <c r="M22" s="4"/>
      <c r="N22" s="5"/>
    </row>
    <row r="23" customFormat="false" ht="42" hidden="false" customHeight="true" outlineLevel="0" collapsed="false">
      <c r="A23" s="8" t="n">
        <v>18</v>
      </c>
      <c r="B23" s="9"/>
      <c r="C23" s="9"/>
      <c r="D23" s="8"/>
      <c r="E23" s="9"/>
      <c r="F23" s="9"/>
      <c r="G23" s="9"/>
      <c r="H23" s="9"/>
      <c r="I23" s="9"/>
      <c r="J23" s="11" t="str">
        <f aca="true">IF(I23="","",IF(I23&lt;TODAY(),"Overdue",IF(I23&lt;=TODAY()+30,"Due Soon","Current")))</f>
        <v/>
      </c>
      <c r="K23" s="8"/>
      <c r="L23" s="9"/>
      <c r="M23" s="8"/>
      <c r="N23" s="9"/>
    </row>
    <row r="24" customFormat="false" ht="42" hidden="false" customHeight="true" outlineLevel="0" collapsed="false">
      <c r="A24" s="4" t="n">
        <v>19</v>
      </c>
      <c r="B24" s="5"/>
      <c r="C24" s="5"/>
      <c r="D24" s="4"/>
      <c r="E24" s="5"/>
      <c r="F24" s="5"/>
      <c r="G24" s="5"/>
      <c r="H24" s="5"/>
      <c r="I24" s="5"/>
      <c r="J24" s="7" t="str">
        <f aca="true">IF(I24="","",IF(I24&lt;TODAY(),"Overdue",IF(I24&lt;=TODAY()+30,"Due Soon","Current")))</f>
        <v/>
      </c>
      <c r="K24" s="4"/>
      <c r="L24" s="5"/>
      <c r="M24" s="4"/>
      <c r="N24" s="5"/>
    </row>
    <row r="25" customFormat="false" ht="42" hidden="false" customHeight="true" outlineLevel="0" collapsed="false">
      <c r="A25" s="8" t="n">
        <v>20</v>
      </c>
      <c r="B25" s="9"/>
      <c r="C25" s="9"/>
      <c r="D25" s="8"/>
      <c r="E25" s="9"/>
      <c r="F25" s="9"/>
      <c r="G25" s="9"/>
      <c r="H25" s="9"/>
      <c r="I25" s="9"/>
      <c r="J25" s="11" t="str">
        <f aca="true">IF(I25="","",IF(I25&lt;TODAY(),"Overdue",IF(I25&lt;=TODAY()+30,"Due Soon","Current")))</f>
        <v/>
      </c>
      <c r="K25" s="8"/>
      <c r="L25" s="9"/>
      <c r="M25" s="8"/>
      <c r="N25" s="9"/>
    </row>
    <row r="26" customFormat="false" ht="42" hidden="false" customHeight="true" outlineLevel="0" collapsed="false">
      <c r="A26" s="4" t="n">
        <v>21</v>
      </c>
      <c r="B26" s="5"/>
      <c r="C26" s="5"/>
      <c r="D26" s="4"/>
      <c r="E26" s="5"/>
      <c r="F26" s="5"/>
      <c r="G26" s="5"/>
      <c r="H26" s="5"/>
      <c r="I26" s="5"/>
      <c r="J26" s="7" t="str">
        <f aca="true">IF(I26="","",IF(I26&lt;TODAY(),"Overdue",IF(I26&lt;=TODAY()+30,"Due Soon","Current")))</f>
        <v/>
      </c>
      <c r="K26" s="4"/>
      <c r="L26" s="5"/>
      <c r="M26" s="4"/>
      <c r="N26" s="5"/>
    </row>
    <row r="27" customFormat="false" ht="42" hidden="false" customHeight="true" outlineLevel="0" collapsed="false">
      <c r="A27" s="8" t="n">
        <v>22</v>
      </c>
      <c r="B27" s="9"/>
      <c r="C27" s="9"/>
      <c r="D27" s="8"/>
      <c r="E27" s="9"/>
      <c r="F27" s="9"/>
      <c r="G27" s="9"/>
      <c r="H27" s="9"/>
      <c r="I27" s="9"/>
      <c r="J27" s="11" t="str">
        <f aca="true">IF(I27="","",IF(I27&lt;TODAY(),"Overdue",IF(I27&lt;=TODAY()+30,"Due Soon","Current")))</f>
        <v/>
      </c>
      <c r="K27" s="8"/>
      <c r="L27" s="9"/>
      <c r="M27" s="8"/>
      <c r="N27" s="9"/>
    </row>
    <row r="28" customFormat="false" ht="42" hidden="false" customHeight="true" outlineLevel="0" collapsed="false">
      <c r="A28" s="4" t="n">
        <v>23</v>
      </c>
      <c r="B28" s="5"/>
      <c r="C28" s="5"/>
      <c r="D28" s="4"/>
      <c r="E28" s="5"/>
      <c r="F28" s="5"/>
      <c r="G28" s="5"/>
      <c r="H28" s="5"/>
      <c r="I28" s="5"/>
      <c r="J28" s="7" t="str">
        <f aca="true">IF(I28="","",IF(I28&lt;TODAY(),"Overdue",IF(I28&lt;=TODAY()+30,"Due Soon","Current")))</f>
        <v/>
      </c>
      <c r="K28" s="4"/>
      <c r="L28" s="5"/>
      <c r="M28" s="4"/>
      <c r="N28" s="5"/>
    </row>
    <row r="29" customFormat="false" ht="42" hidden="false" customHeight="true" outlineLevel="0" collapsed="false">
      <c r="A29" s="8" t="n">
        <v>24</v>
      </c>
      <c r="B29" s="9"/>
      <c r="C29" s="9"/>
      <c r="D29" s="8"/>
      <c r="E29" s="9"/>
      <c r="F29" s="9"/>
      <c r="G29" s="9"/>
      <c r="H29" s="9"/>
      <c r="I29" s="9"/>
      <c r="J29" s="11" t="str">
        <f aca="true">IF(I29="","",IF(I29&lt;TODAY(),"Overdue",IF(I29&lt;=TODAY()+30,"Due Soon","Current")))</f>
        <v/>
      </c>
      <c r="K29" s="8"/>
      <c r="L29" s="9"/>
      <c r="M29" s="8"/>
      <c r="N29" s="9"/>
    </row>
    <row r="30" customFormat="false" ht="42" hidden="false" customHeight="true" outlineLevel="0" collapsed="false">
      <c r="A30" s="4" t="n">
        <v>25</v>
      </c>
      <c r="B30" s="5"/>
      <c r="C30" s="5"/>
      <c r="D30" s="4"/>
      <c r="E30" s="5"/>
      <c r="F30" s="5"/>
      <c r="G30" s="5"/>
      <c r="H30" s="5"/>
      <c r="I30" s="5"/>
      <c r="J30" s="7" t="str">
        <f aca="true">IF(I30="","",IF(I30&lt;TODAY(),"Overdue",IF(I30&lt;=TODAY()+30,"Due Soon","Current")))</f>
        <v/>
      </c>
      <c r="K30" s="4"/>
      <c r="L30" s="5"/>
      <c r="M30" s="4"/>
      <c r="N30" s="5"/>
    </row>
    <row r="31" customFormat="false" ht="42" hidden="false" customHeight="true" outlineLevel="0" collapsed="false">
      <c r="A31" s="8" t="n">
        <v>26</v>
      </c>
      <c r="B31" s="9"/>
      <c r="C31" s="9"/>
      <c r="D31" s="8"/>
      <c r="E31" s="9"/>
      <c r="F31" s="9"/>
      <c r="G31" s="9"/>
      <c r="H31" s="9"/>
      <c r="I31" s="9"/>
      <c r="J31" s="11" t="str">
        <f aca="true">IF(I31="","",IF(I31&lt;TODAY(),"Overdue",IF(I31&lt;=TODAY()+30,"Due Soon","Current")))</f>
        <v/>
      </c>
      <c r="K31" s="8"/>
      <c r="L31" s="9"/>
      <c r="M31" s="8"/>
      <c r="N31" s="9"/>
    </row>
    <row r="32" customFormat="false" ht="42" hidden="false" customHeight="true" outlineLevel="0" collapsed="false">
      <c r="A32" s="4" t="n">
        <v>27</v>
      </c>
      <c r="B32" s="5"/>
      <c r="C32" s="5"/>
      <c r="D32" s="4"/>
      <c r="E32" s="5"/>
      <c r="F32" s="5"/>
      <c r="G32" s="5"/>
      <c r="H32" s="5"/>
      <c r="I32" s="5"/>
      <c r="J32" s="7" t="str">
        <f aca="true">IF(I32="","",IF(I32&lt;TODAY(),"Overdue",IF(I32&lt;=TODAY()+30,"Due Soon","Current")))</f>
        <v/>
      </c>
      <c r="K32" s="4"/>
      <c r="L32" s="5"/>
      <c r="M32" s="4"/>
      <c r="N32" s="5"/>
    </row>
    <row r="33" customFormat="false" ht="42" hidden="false" customHeight="true" outlineLevel="0" collapsed="false">
      <c r="A33" s="8" t="n">
        <v>28</v>
      </c>
      <c r="B33" s="9"/>
      <c r="C33" s="9"/>
      <c r="D33" s="8"/>
      <c r="E33" s="9"/>
      <c r="F33" s="9"/>
      <c r="G33" s="9"/>
      <c r="H33" s="9"/>
      <c r="I33" s="9"/>
      <c r="J33" s="11" t="str">
        <f aca="true">IF(I33="","",IF(I33&lt;TODAY(),"Overdue",IF(I33&lt;=TODAY()+30,"Due Soon","Current")))</f>
        <v/>
      </c>
      <c r="K33" s="8"/>
      <c r="L33" s="9"/>
      <c r="M33" s="8"/>
      <c r="N33" s="9"/>
    </row>
    <row r="34" customFormat="false" ht="15.75" hidden="false" customHeight="true" outlineLevel="0" collapsed="false">
      <c r="J34" s="12" t="s">
        <v>88</v>
      </c>
      <c r="K34" s="12"/>
      <c r="L34" s="12"/>
      <c r="M34" s="12"/>
      <c r="N34" s="12"/>
    </row>
  </sheetData>
  <mergeCells count="4">
    <mergeCell ref="A1:N1"/>
    <mergeCell ref="A2:N2"/>
    <mergeCell ref="A3:N3"/>
    <mergeCell ref="J34:N34"/>
  </mergeCells>
  <conditionalFormatting sqref="J6:J33">
    <cfRule type="expression" priority="2" aboveAverage="0" equalAverage="0" bottom="0" percent="0" rank="0" text="" dxfId="0">
      <formula>$J6="Current"</formula>
    </cfRule>
    <cfRule type="expression" priority="3" aboveAverage="0" equalAverage="0" bottom="0" percent="0" rank="0" text="" dxfId="1">
      <formula>$J6="Due Soon"</formula>
    </cfRule>
    <cfRule type="expression" priority="4" aboveAverage="0" equalAverage="0" bottom="0" percent="0" rank="0" text="" dxfId="2">
      <formula>$J6="Overdue"</formula>
    </cfRule>
  </conditionalFormatting>
  <conditionalFormatting sqref="M6:M33">
    <cfRule type="expression" priority="5" aboveAverage="0" equalAverage="0" bottom="0" percent="0" rank="0" text="" dxfId="0">
      <formula>$M6="Serviceable"</formula>
    </cfRule>
    <cfRule type="expression" priority="6" aboveAverage="0" equalAverage="0" bottom="0" percent="0" rank="0" text="" dxfId="3">
      <formula>$M6="Monitor"</formula>
    </cfRule>
    <cfRule type="expression" priority="7" aboveAverage="0" equalAverage="0" bottom="0" percent="0" rank="0" text="" dxfId="2">
      <formula>$M6="Out of Service"</formula>
    </cfRule>
  </conditionalFormatting>
  <dataValidations count="3">
    <dataValidation allowBlank="true" errorStyle="stop" operator="between" showDropDown="false" showErrorMessage="false" showInputMessage="false" sqref="D6:D33" type="list">
      <formula1>"Plant,Equipment,Vehicle,Facility,IT System,Tool,Utility"</formula1>
      <formula2>0</formula2>
    </dataValidation>
    <dataValidation allowBlank="true" errorStyle="stop" operator="between" showDropDown="false" showErrorMessage="false" showInputMessage="false" sqref="K6:K33" type="list">
      <formula1>"Yes,No"</formula1>
      <formula2>0</formula2>
    </dataValidation>
    <dataValidation allowBlank="true" errorStyle="stop" operator="between" showDropDown="false" showErrorMessage="false" showInputMessage="false" sqref="M6:M33" type="list">
      <formula1>"Serviceable,Monitor,Out of Service"</formula1>
      <formula2>0</formula2>
    </dataValidation>
  </dataValidations>
  <printOptions headings="false" gridLines="false" gridLinesSet="true" horizontalCentered="true" verticalCentered="false"/>
  <pageMargins left="0.3" right="0.3"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MISAFE-IMS-TMP-030-V1.0 | QHSE Infrastructure and Equipment Register&amp;C&amp;8 © MiSAFE Solutions Pty Ltd | ABN 12 602 392 343&amp;R&amp;8 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24"/>
    <col collapsed="false" customWidth="true" hidden="false" outlineLevel="0" max="3" min="3" style="0" width="12"/>
    <col collapsed="false" customWidth="true" hidden="false" outlineLevel="0" max="4" min="4" style="0" width="4"/>
    <col collapsed="false" customWidth="true" hidden="false" outlineLevel="0" max="5" min="5" style="0" width="24"/>
    <col collapsed="false" customWidth="true" hidden="false" outlineLevel="0" max="6" min="6" style="0" width="12"/>
  </cols>
  <sheetData>
    <row r="1" customFormat="false" ht="49.5" hidden="false" customHeight="true" outlineLevel="0" collapsed="false">
      <c r="A1" s="1" t="s">
        <v>89</v>
      </c>
      <c r="B1" s="1"/>
      <c r="C1" s="1"/>
      <c r="D1" s="1"/>
      <c r="E1" s="1"/>
      <c r="F1" s="1"/>
    </row>
    <row r="2" customFormat="false" ht="18" hidden="false" customHeight="true" outlineLevel="0" collapsed="false">
      <c r="A2" s="2" t="s">
        <v>90</v>
      </c>
      <c r="B2" s="2"/>
      <c r="C2" s="2"/>
      <c r="D2" s="2"/>
      <c r="E2" s="2"/>
      <c r="F2" s="2"/>
    </row>
    <row r="4" customFormat="false" ht="15" hidden="false" customHeight="false" outlineLevel="0" collapsed="false">
      <c r="B4" s="3" t="s">
        <v>12</v>
      </c>
      <c r="C4" s="3" t="s">
        <v>91</v>
      </c>
      <c r="E4" s="3" t="s">
        <v>15</v>
      </c>
      <c r="F4" s="3" t="s">
        <v>91</v>
      </c>
    </row>
    <row r="5" customFormat="false" ht="15" hidden="false" customHeight="false" outlineLevel="0" collapsed="false">
      <c r="B5" s="5" t="s">
        <v>92</v>
      </c>
      <c r="C5" s="13" t="n">
        <f aca="false">COUNTIF('Infrastructure Register'!J6:J33,"Current")</f>
        <v>5</v>
      </c>
      <c r="E5" s="5" t="s">
        <v>25</v>
      </c>
      <c r="F5" s="13" t="n">
        <f aca="false">COUNTIF('Infrastructure Register'!M6:M33,"Serviceable")</f>
        <v>9</v>
      </c>
    </row>
    <row r="6" customFormat="false" ht="15" hidden="false" customHeight="false" outlineLevel="0" collapsed="false">
      <c r="B6" s="5" t="s">
        <v>93</v>
      </c>
      <c r="C6" s="13" t="n">
        <f aca="false">COUNTIF('Infrastructure Register'!J6:J33,"Due Soon")</f>
        <v>3</v>
      </c>
      <c r="E6" s="5" t="s">
        <v>44</v>
      </c>
      <c r="F6" s="13" t="n">
        <f aca="false">COUNTIF('Infrastructure Register'!M6:M33,"Monitor")</f>
        <v>2</v>
      </c>
    </row>
    <row r="7" customFormat="false" ht="15" hidden="false" customHeight="false" outlineLevel="0" collapsed="false">
      <c r="B7" s="5" t="s">
        <v>94</v>
      </c>
      <c r="C7" s="13" t="n">
        <f aca="false">COUNTIF('Infrastructure Register'!J6:J33,"Overdue")</f>
        <v>4</v>
      </c>
      <c r="E7" s="5" t="s">
        <v>71</v>
      </c>
      <c r="F7" s="13" t="n">
        <f aca="false">COUNTIF('Infrastructure Register'!M6:M33,"Out of Service")</f>
        <v>1</v>
      </c>
    </row>
    <row r="9" customFormat="false" ht="15" hidden="false" customHeight="false" outlineLevel="0" collapsed="false">
      <c r="B9" s="14" t="s">
        <v>95</v>
      </c>
      <c r="C9" s="15" t="n">
        <f aca="false">IFERROR(COUNTIF('Infrastructure Register'!J6:J33,"Current")/(COUNTIF('Infrastructure Register'!J6:J33,"Current")+COUNTIF('Infrastructure Register'!J6:J33,"Due Soon")+COUNTIF('Infrastructure Register'!J6:J33,"Overdue")),0)</f>
        <v>0.416666666666667</v>
      </c>
      <c r="E9" s="14" t="s">
        <v>96</v>
      </c>
      <c r="F9" s="7" t="n">
        <f aca="false">COUNTA('Infrastructure Register'!C6:C33)-COUNTIF('Infrastructure Register'!C6:C33,"[Add asset here]")</f>
        <v>12</v>
      </c>
    </row>
    <row r="11" customFormat="false" ht="15" hidden="false" customHeight="false" outlineLevel="0" collapsed="false">
      <c r="B11" s="3" t="s">
        <v>6</v>
      </c>
      <c r="C11" s="3" t="s">
        <v>91</v>
      </c>
    </row>
    <row r="12" customFormat="false" ht="15" hidden="false" customHeight="false" outlineLevel="0" collapsed="false">
      <c r="B12" s="16" t="s">
        <v>19</v>
      </c>
      <c r="C12" s="13" t="n">
        <f aca="false">COUNTIF('Infrastructure Register'!D6:D33,"Plant")</f>
        <v>3</v>
      </c>
    </row>
    <row r="13" customFormat="false" ht="15" hidden="false" customHeight="false" outlineLevel="0" collapsed="false">
      <c r="B13" s="16" t="s">
        <v>40</v>
      </c>
      <c r="C13" s="13" t="n">
        <f aca="false">COUNTIF('Infrastructure Register'!D6:D33,"Equipment")</f>
        <v>3</v>
      </c>
    </row>
    <row r="14" customFormat="false" ht="15" hidden="false" customHeight="false" outlineLevel="0" collapsed="false">
      <c r="B14" s="16" t="s">
        <v>33</v>
      </c>
      <c r="C14" s="13" t="n">
        <f aca="false">COUNTIF('Infrastructure Register'!D6:D33,"Vehicle")</f>
        <v>2</v>
      </c>
    </row>
    <row r="15" customFormat="false" ht="15" hidden="false" customHeight="false" outlineLevel="0" collapsed="false">
      <c r="B15" s="16" t="s">
        <v>60</v>
      </c>
      <c r="C15" s="13" t="n">
        <f aca="false">COUNTIF('Infrastructure Register'!D6:D33,"Facility")</f>
        <v>2</v>
      </c>
    </row>
    <row r="16" customFormat="false" ht="15" hidden="false" customHeight="false" outlineLevel="0" collapsed="false">
      <c r="B16" s="16" t="s">
        <v>75</v>
      </c>
      <c r="C16" s="13" t="n">
        <f aca="false">COUNTIF('Infrastructure Register'!D6:D33,"IT System")</f>
        <v>1</v>
      </c>
    </row>
    <row r="17" customFormat="false" ht="15" hidden="false" customHeight="false" outlineLevel="0" collapsed="false">
      <c r="B17" s="16" t="s">
        <v>47</v>
      </c>
      <c r="C17" s="13" t="n">
        <f aca="false">COUNTIF('Infrastructure Register'!D6:D33,"Tool")</f>
        <v>1</v>
      </c>
    </row>
    <row r="18" customFormat="false" ht="15" hidden="false" customHeight="false" outlineLevel="0" collapsed="false">
      <c r="B18" s="16" t="s">
        <v>97</v>
      </c>
      <c r="C18" s="13" t="n">
        <f aca="false">COUNTIF('Infrastructure Register'!D6:D33,"Utility")</f>
        <v>0</v>
      </c>
    </row>
    <row r="20" customFormat="false" ht="63.75" hidden="false" customHeight="true" outlineLevel="0" collapsed="false">
      <c r="B20" s="17" t="s">
        <v>98</v>
      </c>
      <c r="C20" s="17"/>
      <c r="D20" s="17"/>
      <c r="E20" s="17"/>
      <c r="F20" s="17"/>
    </row>
    <row r="21" customFormat="false" ht="15.75" hidden="false" customHeight="true" outlineLevel="0" collapsed="false">
      <c r="B21" s="12" t="s">
        <v>88</v>
      </c>
      <c r="C21" s="12"/>
      <c r="D21" s="12"/>
      <c r="E21" s="12"/>
      <c r="F21" s="12"/>
    </row>
  </sheetData>
  <mergeCells count="4">
    <mergeCell ref="A1:F1"/>
    <mergeCell ref="A2:F2"/>
    <mergeCell ref="B20:F20"/>
    <mergeCell ref="B21:F21"/>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MISAFE-IMS-TMP-030-V1.0 | QHSE Infrastructure and Equipment Register&amp;C&amp;8 © MiSAFE Solutions Pty Ltd | ABN 12 602 392 343&amp;R&amp;8 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99</v>
      </c>
      <c r="B1" s="1"/>
    </row>
    <row r="3" customFormat="false" ht="21.75" hidden="false" customHeight="true" outlineLevel="0" collapsed="false">
      <c r="B3" s="18" t="s">
        <v>100</v>
      </c>
    </row>
    <row r="4" customFormat="false" ht="63.75" hidden="false" customHeight="true" outlineLevel="0" collapsed="false">
      <c r="B4" s="19" t="s">
        <v>101</v>
      </c>
    </row>
    <row r="5" customFormat="false" ht="21.75" hidden="false" customHeight="true" outlineLevel="0" collapsed="false">
      <c r="B5" s="18" t="s">
        <v>102</v>
      </c>
    </row>
    <row r="6" customFormat="false" ht="63.75" hidden="false" customHeight="true" outlineLevel="0" collapsed="false">
      <c r="B6" s="19" t="s">
        <v>103</v>
      </c>
    </row>
    <row r="7" customFormat="false" ht="21.75" hidden="false" customHeight="true" outlineLevel="0" collapsed="false">
      <c r="B7" s="18" t="s">
        <v>104</v>
      </c>
    </row>
    <row r="8" customFormat="false" ht="63.75" hidden="false" customHeight="true" outlineLevel="0" collapsed="false">
      <c r="B8" s="19" t="s">
        <v>105</v>
      </c>
    </row>
    <row r="9" customFormat="false" ht="21.75" hidden="false" customHeight="true" outlineLevel="0" collapsed="false">
      <c r="B9" s="18" t="s">
        <v>106</v>
      </c>
    </row>
    <row r="10" customFormat="false" ht="63.75" hidden="false" customHeight="true" outlineLevel="0" collapsed="false">
      <c r="B10" s="19" t="s">
        <v>107</v>
      </c>
    </row>
    <row r="11" customFormat="false" ht="21.75" hidden="false" customHeight="true" outlineLevel="0" collapsed="false">
      <c r="B11" s="18" t="s">
        <v>108</v>
      </c>
    </row>
    <row r="12" customFormat="false" ht="63.75" hidden="false" customHeight="true" outlineLevel="0" collapsed="false">
      <c r="B12" s="19" t="s">
        <v>109</v>
      </c>
    </row>
    <row r="13" customFormat="false" ht="21.75" hidden="false" customHeight="true" outlineLevel="0" collapsed="false">
      <c r="B13" s="18" t="s">
        <v>110</v>
      </c>
    </row>
    <row r="14" customFormat="false" ht="63.75" hidden="false" customHeight="true" outlineLevel="0" collapsed="false">
      <c r="B14" s="19" t="s">
        <v>111</v>
      </c>
    </row>
    <row r="15" customFormat="false" ht="21.75" hidden="false" customHeight="true" outlineLevel="0" collapsed="false">
      <c r="B15" s="18" t="s">
        <v>112</v>
      </c>
    </row>
    <row r="16" customFormat="false" ht="63.75" hidden="false" customHeight="true" outlineLevel="0" collapsed="false">
      <c r="B16" s="19" t="s">
        <v>113</v>
      </c>
    </row>
    <row r="17" customFormat="false" ht="21.75" hidden="false" customHeight="true" outlineLevel="0" collapsed="false">
      <c r="B17" s="18" t="s">
        <v>114</v>
      </c>
    </row>
    <row r="18" customFormat="false" ht="63.75" hidden="false" customHeight="true" outlineLevel="0" collapsed="false">
      <c r="B18" s="19" t="s">
        <v>115</v>
      </c>
    </row>
    <row r="19" customFormat="false" ht="15.75" hidden="false" customHeight="true" outlineLevel="0" collapsed="false">
      <c r="A19" s="12" t="s">
        <v>88</v>
      </c>
      <c r="B19" s="12"/>
    </row>
  </sheetData>
  <mergeCells count="2">
    <mergeCell ref="A1:B1"/>
    <mergeCell ref="A19:B19"/>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MISAFE-IMS-TMP-030-V1.0 | QHSE Infrastructure and Equipment Register&amp;C&amp;8 © MiSAFE Solutions Pty Ltd | ABN 12 602 392 343&amp;R&amp;8 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116</v>
      </c>
      <c r="B1" s="1"/>
    </row>
    <row r="3" customFormat="false" ht="21.75" hidden="false" customHeight="true" outlineLevel="0" collapsed="false">
      <c r="B3" s="18" t="s">
        <v>117</v>
      </c>
    </row>
    <row r="4" customFormat="false" ht="78" hidden="false" customHeight="true" outlineLevel="0" collapsed="false">
      <c r="B4" s="19" t="s">
        <v>118</v>
      </c>
    </row>
    <row r="5" customFormat="false" ht="78" hidden="false" customHeight="true" outlineLevel="0" collapsed="false">
      <c r="B5" s="19" t="s">
        <v>119</v>
      </c>
    </row>
    <row r="6" customFormat="false" ht="78" hidden="false" customHeight="true" outlineLevel="0" collapsed="false">
      <c r="B6" s="19" t="s">
        <v>120</v>
      </c>
    </row>
    <row r="8" customFormat="false" ht="21.75" hidden="false" customHeight="true" outlineLevel="0" collapsed="false">
      <c r="B8" s="18" t="s">
        <v>121</v>
      </c>
    </row>
    <row r="9" customFormat="false" ht="31.5" hidden="false" customHeight="true" outlineLevel="0" collapsed="false">
      <c r="B9" s="19" t="s">
        <v>122</v>
      </c>
    </row>
    <row r="11" customFormat="false" ht="6" hidden="false" customHeight="true" outlineLevel="0" collapsed="false">
      <c r="B11" s="20"/>
    </row>
    <row r="13" customFormat="false" ht="15" hidden="false" customHeight="false" outlineLevel="0" collapsed="false">
      <c r="B13" s="21" t="s">
        <v>88</v>
      </c>
    </row>
  </sheetData>
  <mergeCells count="1">
    <mergeCell ref="A1:B1"/>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 MiSAFE Solutions Pty Ltd&amp;R&amp;8 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2026-07-15T03:35:20Z</dcterms:created>
  <dc:creator>openpyxl</dc:creator>
  <dc:description/>
  <dc:language>en-US</dc:language>
  <cp:lastModifiedBy/>
  <dcterms:modified xsi:type="dcterms:W3CDTF">2026-07-15T03:35:20Z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