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mmunication Register" sheetId="1" state="visible" r:id="rId3"/>
    <sheet name="Summary" sheetId="2" state="visible" r:id="rId4"/>
    <sheet name="Instructions" sheetId="3" state="visible" r:id="rId5"/>
    <sheet name="Copyright &amp; Disclaimer" sheetId="4" state="visible" r:id="rId6"/>
  </sheets>
  <definedNames>
    <definedName function="false" hidden="false" localSheetId="0" name="_xlnm.Print_Titles" vbProcedure="false">'Communication Register'!$5:$5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<sst xmlns="http://schemas.openxmlformats.org/spreadsheetml/2006/main" count="201" uniqueCount="145">
  <si>
    <t xml:space="preserve">QHSE EXTERNAL COMMUNICATION REGISTER</t>
  </si>
  <si>
    <r>
      <rPr>
        <b val="true"/>
        <sz val="9"/>
        <color rgb="FF000000"/>
        <rFont val="Arial"/>
        <family val="0"/>
        <charset val="1"/>
      </rPr>
      <t xml:space="preserve">Document ID: </t>
    </r>
    <r>
      <rPr>
        <sz val="9"/>
        <color rgb="FF000000"/>
        <rFont val="Arial"/>
        <family val="0"/>
        <charset val="1"/>
      </rPr>
      <t xml:space="preserve">MISAFE-IMS-TMP-033-V1.0</t>
    </r>
    <r>
      <rPr>
        <sz val="9"/>
        <color rgb="FF808080"/>
        <rFont val="Arial"/>
        <family val="0"/>
        <charset val="1"/>
      </rPr>
      <t xml:space="preserve">    |    </t>
    </r>
    <r>
      <rPr>
        <b val="true"/>
        <sz val="9"/>
        <color rgb="FF000000"/>
        <rFont val="Arial"/>
        <family val="0"/>
        <charset val="1"/>
      </rPr>
      <t xml:space="preserve">Version: </t>
    </r>
    <r>
      <rPr>
        <sz val="9"/>
        <color rgb="FF000000"/>
        <rFont val="Arial"/>
        <family val="0"/>
        <charset val="1"/>
      </rPr>
      <t xml:space="preserve">1.0</t>
    </r>
    <r>
      <rPr>
        <sz val="9"/>
        <color rgb="FF808080"/>
        <rFont val="Arial"/>
        <family val="0"/>
        <charset val="1"/>
      </rPr>
      <t xml:space="preserve">    |    </t>
    </r>
    <r>
      <rPr>
        <b val="true"/>
        <sz val="9"/>
        <color rgb="FF000000"/>
        <rFont val="Arial"/>
        <family val="0"/>
        <charset val="1"/>
      </rPr>
      <t xml:space="preserve">Issue Date: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Next Review: </t>
    </r>
    <r>
      <rPr>
        <sz val="9"/>
        <color rgb="FF000000"/>
        <rFont val="Arial"/>
        <family val="0"/>
        <charset val="1"/>
      </rPr>
      <t xml:space="preserve">[Insert]</t>
    </r>
  </si>
  <si>
    <r>
      <rPr>
        <b val="true"/>
        <sz val="9"/>
        <color rgb="FF000000"/>
        <rFont val="Arial"/>
        <family val="0"/>
        <charset val="1"/>
      </rPr>
      <t xml:space="preserve">Owner: </t>
    </r>
    <r>
      <rPr>
        <sz val="9"/>
        <color rgb="FF000000"/>
        <rFont val="Arial"/>
        <family val="0"/>
        <charset val="1"/>
      </rPr>
      <t xml:space="preserve">[Insert Responsible Position]</t>
    </r>
    <r>
      <rPr>
        <sz val="9"/>
        <color rgb="FF808080"/>
        <rFont val="Arial"/>
        <family val="0"/>
        <charset val="1"/>
      </rPr>
      <t xml:space="preserve">    |    </t>
    </r>
    <r>
      <rPr>
        <b val="true"/>
        <sz val="9"/>
        <color rgb="FF000000"/>
        <rFont val="Arial"/>
        <family val="0"/>
        <charset val="1"/>
      </rPr>
      <t xml:space="preserve">Approved By: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ISO / Legal References: </t>
    </r>
    <r>
      <rPr>
        <sz val="9"/>
        <color rgb="FF000000"/>
        <rFont val="Arial"/>
        <family val="0"/>
        <charset val="1"/>
      </rPr>
      <t xml:space="preserve">ISO 9001 Cl 7.4 &amp; 8.2.1; ISO 14001 Cl 7.4.3; ISO 45001 Cl 7.4.3 &amp; 8.1.4; WHS Act 2011 ss 38, 39, 46</t>
    </r>
  </si>
  <si>
    <t xml:space="preserve">No.</t>
  </si>
  <si>
    <t xml:space="preserve">External Party / Audience</t>
  </si>
  <si>
    <t xml:space="preserve">Party Type</t>
  </si>
  <si>
    <t xml:space="preserve">What We Communicate</t>
  </si>
  <si>
    <t xml:space="preserve">Obligation / Clause Link</t>
  </si>
  <si>
    <t xml:space="preserve">Channel</t>
  </si>
  <si>
    <t xml:space="preserve">Trigger Type</t>
  </si>
  <si>
    <t xml:space="preserve">Frequency</t>
  </si>
  <si>
    <t xml:space="preserve">Responsible Position</t>
  </si>
  <si>
    <t xml:space="preserve">Approval Required</t>
  </si>
  <si>
    <t xml:space="preserve">Last Issued</t>
  </si>
  <si>
    <t xml:space="preserve">Next Due</t>
  </si>
  <si>
    <t xml:space="preserve">Status (Auto)</t>
  </si>
  <si>
    <t xml:space="preserve">Record / Evidence Location</t>
  </si>
  <si>
    <t xml:space="preserve">[Client] Principal Contractor A</t>
  </si>
  <si>
    <t xml:space="preserve">Principal Contractor</t>
  </si>
  <si>
    <t xml:space="preserve">Monthly QHSE performance summary: lead and lag indicators, open actions, incident closeouts.</t>
  </si>
  <si>
    <t xml:space="preserve">ISO 9001 Cl 8.2.1; WHS Act s 46</t>
  </si>
  <si>
    <t xml:space="preserve">Client portal upload</t>
  </si>
  <si>
    <t xml:space="preserve">Date based</t>
  </si>
  <si>
    <t xml:space="preserve">Monthly</t>
  </si>
  <si>
    <t xml:space="preserve">QHSE Manager</t>
  </si>
  <si>
    <t xml:space="preserve">Yes: QHSE Manager</t>
  </si>
  <si>
    <t xml:space="preserve">Client portal receipt filed in 05 Client Communication</t>
  </si>
  <si>
    <t xml:space="preserve">Current WHS management plan, SWMS pack and certificates of currency at each new work order.</t>
  </si>
  <si>
    <t xml:space="preserve">WHS Reg Ch 6 Pt 6.3; WHS Act s 46</t>
  </si>
  <si>
    <t xml:space="preserve">Email + portal upload</t>
  </si>
  <si>
    <t xml:space="preserve">Event based</t>
  </si>
  <si>
    <t xml:space="preserve">As required</t>
  </si>
  <si>
    <t xml:space="preserve">Operations Manager</t>
  </si>
  <si>
    <t xml:space="preserve">Sent items folder plus portal document list</t>
  </si>
  <si>
    <t xml:space="preserve">State WHS Regulator</t>
  </si>
  <si>
    <t xml:space="preserve">Regulator</t>
  </si>
  <si>
    <t xml:space="preserve">Notifiable incident notification by fastest possible means, followed by written notice.</t>
  </si>
  <si>
    <t xml:space="preserve">WHS Act 2011 ss 38 and 39</t>
  </si>
  <si>
    <t xml:space="preserve">Phone then online notification form</t>
  </si>
  <si>
    <t xml:space="preserve">On event</t>
  </si>
  <si>
    <t xml:space="preserve">Director</t>
  </si>
  <si>
    <t xml:space="preserve">Yes: Director</t>
  </si>
  <si>
    <t xml:space="preserve">Notification reference number and confirmation email</t>
  </si>
  <si>
    <t xml:space="preserve">State Environment Regulator</t>
  </si>
  <si>
    <t xml:space="preserve">Notification of material or serious environmental harm, plus agreed remediation updates.</t>
  </si>
  <si>
    <t xml:space="preserve">State environmental protection legislation</t>
  </si>
  <si>
    <t xml:space="preserve">Statutory notification form</t>
  </si>
  <si>
    <t xml:space="preserve">Notification reference and correspondence file</t>
  </si>
  <si>
    <t xml:space="preserve">Certification Body</t>
  </si>
  <si>
    <t xml:space="preserve">Notification of significant change: scope, ownership, structure, new sites or key personnel.</t>
  </si>
  <si>
    <t xml:space="preserve">JAS-ANZ accredited CB agreement; ISO 17021</t>
  </si>
  <si>
    <t xml:space="preserve">Email to lead auditor</t>
  </si>
  <si>
    <t xml:space="preserve">Certification correspondence folder</t>
  </si>
  <si>
    <t xml:space="preserve">Prequalification Portal</t>
  </si>
  <si>
    <t xml:space="preserve">Client</t>
  </si>
  <si>
    <t xml:space="preserve">Refresh of expiring documents: insurances, licences, policies, WHS plan and training matrix.</t>
  </si>
  <si>
    <t xml:space="preserve">Client contract conditions; ISO 9001 Cl 7.5</t>
  </si>
  <si>
    <t xml:space="preserve">Prequalification portal</t>
  </si>
  <si>
    <t xml:space="preserve">Administration Officer</t>
  </si>
  <si>
    <t xml:space="preserve">Portal document expiry report, screenshot filed</t>
  </si>
  <si>
    <t xml:space="preserve">Subcontractors (all active)</t>
  </si>
  <si>
    <t xml:space="preserve">Subcontractor</t>
  </si>
  <si>
    <t xml:space="preserve">Bulletin covering changes to site rules, controls, SWMS requirements and shared risk outcomes.</t>
  </si>
  <si>
    <t xml:space="preserve">WHS Act s 46; ISO 45001 Cl 7.4.3</t>
  </si>
  <si>
    <t xml:space="preserve">Email bulletin</t>
  </si>
  <si>
    <t xml:space="preserve">Site Supervisor</t>
  </si>
  <si>
    <t xml:space="preserve">Bulletin PDF and distribution list</t>
  </si>
  <si>
    <t xml:space="preserve">Plant and Materials Suppliers</t>
  </si>
  <si>
    <t xml:space="preserve">Supplier</t>
  </si>
  <si>
    <t xml:space="preserve">Procurement QHSE requirements, plant inspection expectations and performance feedback.</t>
  </si>
  <si>
    <t xml:space="preserve">ISO 45001 Cl 8.1.4; ISO 9001 Cl 8.4</t>
  </si>
  <si>
    <t xml:space="preserve">Letter + quarterly meeting</t>
  </si>
  <si>
    <t xml:space="preserve">Quarterly</t>
  </si>
  <si>
    <t xml:space="preserve">Procurement Manager</t>
  </si>
  <si>
    <t xml:space="preserve">No</t>
  </si>
  <si>
    <t xml:space="preserve">Meeting minutes in supplier file</t>
  </si>
  <si>
    <t xml:space="preserve">Insurer / Broker</t>
  </si>
  <si>
    <t xml:space="preserve">Insurer</t>
  </si>
  <si>
    <t xml:space="preserve">Injury and claim notification, plus annual renewal declaration and claims history.</t>
  </si>
  <si>
    <t xml:space="preserve">Jurisdictional workers compensation timeframes</t>
  </si>
  <si>
    <t xml:space="preserve">Email to broker</t>
  </si>
  <si>
    <t xml:space="preserve">Claim acknowledgement email</t>
  </si>
  <si>
    <t xml:space="preserve">Local Council</t>
  </si>
  <si>
    <t xml:space="preserve">Works notification, out of hours works applications and noise or dust complaint responses.</t>
  </si>
  <si>
    <t xml:space="preserve">Development approval conditions; local law</t>
  </si>
  <si>
    <t xml:space="preserve">Letter + council portal</t>
  </si>
  <si>
    <t xml:space="preserve">Yes: Operations Manager</t>
  </si>
  <si>
    <t xml:space="preserve">Council reference number and response letter</t>
  </si>
  <si>
    <t xml:space="preserve">Neighbouring Residents</t>
  </si>
  <si>
    <t xml:space="preserve">Community</t>
  </si>
  <si>
    <t xml:space="preserve">Advance works notice, expected duration, contact number and written complaint response.</t>
  </si>
  <si>
    <t xml:space="preserve">Approval conditions; ISO 14001 Cl 7.4.3</t>
  </si>
  <si>
    <t xml:space="preserve">Letterbox drop + site sign</t>
  </si>
  <si>
    <t xml:space="preserve">Copy of notice and distribution map</t>
  </si>
  <si>
    <t xml:space="preserve">Emergency Services Authority</t>
  </si>
  <si>
    <t xml:space="preserve">Emergency Services</t>
  </si>
  <si>
    <t xml:space="preserve">Hazardous chemicals manifest and site plan where placard quantities are exceeded.</t>
  </si>
  <si>
    <t xml:space="preserve">WHS Regulations Chapter 7</t>
  </si>
  <si>
    <t xml:space="preserve">Email + hard copy at site entry</t>
  </si>
  <si>
    <t xml:space="preserve">Annually</t>
  </si>
  <si>
    <t xml:space="preserve">Manifest submission acknowledgement</t>
  </si>
  <si>
    <t xml:space="preserve">Industry Association</t>
  </si>
  <si>
    <t xml:space="preserve">Safety alert sharing and lessons learned from internal incident investigations.</t>
  </si>
  <si>
    <t xml:space="preserve">Voluntary; ISO 45001 Cl 7.4.3</t>
  </si>
  <si>
    <t xml:space="preserve">Email</t>
  </si>
  <si>
    <t xml:space="preserve">Six-monthly</t>
  </si>
  <si>
    <t xml:space="preserve">Alert copy in QHSE communications folder</t>
  </si>
  <si>
    <t xml:space="preserve">[Add external party here]</t>
  </si>
  <si>
    <t xml:space="preserve">Copyright © MiSAFE Solutions Pty Ltd.</t>
  </si>
  <si>
    <t xml:space="preserve">QHSE EXTERNAL COMMUNICATION DASHBOARD</t>
  </si>
  <si>
    <t xml:space="preserve">Delivery Status</t>
  </si>
  <si>
    <t xml:space="preserve">Count</t>
  </si>
  <si>
    <t xml:space="preserve">Current</t>
  </si>
  <si>
    <t xml:space="preserve">Due Soon</t>
  </si>
  <si>
    <t xml:space="preserve">Overdue</t>
  </si>
  <si>
    <t xml:space="preserve">Rows requiring approval before issue</t>
  </si>
  <si>
    <t xml:space="preserve">Total planned communications</t>
  </si>
  <si>
    <t xml:space="preserve">Counts update automatically from the Communication Register tab. The Status column is driven by the Next Due date: anything past today reads Overdue in orange, anything falling within the next fourteen days reads Due Soon in amber, and everything else reads Current in green. Work the Overdue and Due Soon lines first at the monthly review, then confirm every approval-required row was signed off before it was issued.</t>
  </si>
  <si>
    <t xml:space="preserve">INSTRUCTIONS: QHSE EXTERNAL COMMUNICATION REGISTER</t>
  </si>
  <si>
    <t xml:space="preserve">Purpose</t>
  </si>
  <si>
    <t xml:space="preserve">This register plans, schedules and evidences every message your integrated management system sends outside the business. It satisfies the communication requirements of ISO 9001:2015 Clause 7.4 and Clause 8.2.1, ISO 14001:2015 Clause 7.4.3, and ISO 45001:2018 Clause 7.4.3, and supports the duty to consult, cooperate and coordinate with other duty holders under section 46 of the Work Health and Safety Act 2011.</t>
  </si>
  <si>
    <t xml:space="preserve">How to populate the register</t>
  </si>
  <si>
    <t xml:space="preserve">Step 1: List every external party who receives information from your management system. Clients, principal contractors, subcontractors, suppliers, regulators, the certification body, insurers, councils, neighbours, emergency services and industry bodies.</t>
  </si>
  <si>
    <t xml:space="preserve">Step 2: For each party, write one row per distinct message. A client that receives both a monthly performance summary and an event-driven incident notification gets two rows, because the trigger and the approver differ.</t>
  </si>
  <si>
    <t xml:space="preserve">Step 3: Record the obligation or clause behind each row. If you cannot name an obligation, a contract condition or a business reason, question whether the communication belongs in the plan at all.</t>
  </si>
  <si>
    <t xml:space="preserve">Step 4: Set the Trigger Type. Date based rows need a Last Issued and a Next Due date. Event based rows are triggered by something happening, so leave the dates blank until the event occurs, then record the issue date.</t>
  </si>
  <si>
    <t xml:space="preserve">Step 5: Use the Approval Required column. Anything touching legal exposure, incident detail, pricing or a regulator goes to a named approver before it leaves the business.</t>
  </si>
  <si>
    <t xml:space="preserve">Step 6: Record where the evidence is filed. Sent items, portal receipts, notification reference numbers, letters and meeting minutes. An external communication you cannot produce at audit did not happen.</t>
  </si>
  <si>
    <t xml:space="preserve">How the automatic status works</t>
  </si>
  <si>
    <t xml:space="preserve">The Status (Auto) column reads the Next Due date and returns Overdue when the date has passed, Due Soon when it falls within the next fourteen days, and Current otherwise. It stays blank while Next Due is blank, which is the correct behaviour for event based rows. Do not type over the formula; change the Next Due date instead.</t>
  </si>
  <si>
    <t xml:space="preserve">Monthly review cycle</t>
  </si>
  <si>
    <t xml:space="preserve">Open the register on the first Monday of each month. Work the Overdue lines, then the Due Soon lines. Confirm every approval-required row issued since the last review was signed off. Update Last Issued and Next Due as each communication goes out. Twenty minutes a month keeps the whole plan current.</t>
  </si>
  <si>
    <t xml:space="preserve">Statutory triggers to check first</t>
  </si>
  <si>
    <t xml:space="preserve">Notifiable incidents must be reported to the WHS regulator immediately by the fastest possible means under section 38 of the WHS Act 2011, and the incident site preserved under section 39. Material or serious environmental harm must be notified under state environmental legislation. A hazardous chemicals manifest and site plan must be provided to the emergency services authority once placard quantities under Chapter 7 of the WHS Regulations are exceeded. Certification bodies require notice of significant organisational change.</t>
  </si>
  <si>
    <t xml:space="preserve">Management Review feed</t>
  </si>
  <si>
    <t xml:space="preserve">This register is a direct input to Management Review under ISO 9001 Clause 9.3.2, ISO 14001 Clause 9.3 and ISO 45001 Clause 9.3. The Summary tab gives you status and party-type totals ready to paste into the pack.</t>
  </si>
  <si>
    <t xml:space="preserve">Document Control</t>
  </si>
  <si>
    <t xml:space="preserve">Any change to this register triggers a version increment. Minor edits such as formatting increase the decimal (V1.1). Material changes such as new columns or structural changes increase the whole number (V2.0).</t>
  </si>
  <si>
    <t xml:space="preserve">COPYRIGHT &amp; DISCLAIMER</t>
  </si>
  <si>
    <t xml:space="preserve">Copyright</t>
  </si>
  <si>
    <t xml:space="preserve">© MiSAFE Solutions Pty Ltd | ABN 12 602 392 343 | Sunshine Coast QLD 4560 | contact@misafesolutions.com.au. All rights reserved.</t>
  </si>
  <si>
    <t xml:space="preserve">Disclaimer</t>
  </si>
  <si>
    <t xml:space="preserve">This template is provided by MiSAFE Solutions Pty Ltd as a general-purpose tool to assist Australian businesses with their Quality, Health, Safety and Environmental (QHSE) management activities. It is provided on an "as is" basis without warranty of any kind, express or implied. MiSAFE Solutions does not accept any liability for any direct, indirect, incidental, consequential or other loss or damage arising from the use of, or reliance on, this template.</t>
  </si>
  <si>
    <t xml:space="preserve">Users are responsible for ensuring the template suits their specific business context, operational risk profile, and applicable legal, regulatory and contractual obligations. The template does not constitute legal, financial or specific safety advice.</t>
  </si>
  <si>
    <t xml:space="preserve">For tailored advice, implementation support or to adapt this template to your business, contact MiSAFE Solutions at contact@misafesolutions.com.au or book a free 45-minute consultation at https://calendly.com/misafe/45-min-consultation-meeting.</t>
  </si>
</sst>
</file>

<file path=xl/styles.xml><?xml version="1.0" encoding="utf-8"?>
<styleSheet xmlns="http://schemas.openxmlformats.org/spreadsheetml/2006/main">
  <numFmts count="2">
    <numFmt numFmtId="164" formatCode="General"/>
    <numFmt numFmtId="165" formatCode="dd/mm/yyyy"/>
  </numFmts>
  <fonts count="13">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b val="true"/>
      <sz val="9"/>
      <color rgb="FF000000"/>
      <name val="Arial"/>
      <family val="0"/>
      <charset val="1"/>
    </font>
    <font>
      <sz val="9"/>
      <color rgb="FF000000"/>
      <name val="Arial"/>
      <family val="0"/>
      <charset val="1"/>
    </font>
    <font>
      <sz val="9"/>
      <color rgb="FF808080"/>
      <name val="Arial"/>
      <family val="0"/>
      <charset val="1"/>
    </font>
    <font>
      <b val="true"/>
      <sz val="10"/>
      <color rgb="FFFFFFFF"/>
      <name val="Arial"/>
      <family val="0"/>
      <charset val="1"/>
    </font>
    <font>
      <i val="true"/>
      <sz val="8"/>
      <color rgb="FF808080"/>
      <name val="Arial"/>
      <family val="0"/>
      <charset val="1"/>
    </font>
    <font>
      <i val="true"/>
      <sz val="9"/>
      <color rgb="FF595959"/>
      <name val="Arial"/>
      <family val="0"/>
      <charset val="1"/>
    </font>
    <font>
      <b val="true"/>
      <sz val="11"/>
      <color rgb="FF42515A"/>
      <name val="Arial"/>
      <family val="0"/>
      <charset val="1"/>
    </font>
    <font>
      <i val="true"/>
      <sz val="8"/>
      <color rgb="FF595959"/>
      <name val="Arial"/>
      <family val="0"/>
      <charset val="1"/>
    </font>
  </fonts>
  <fills count="5">
    <fill>
      <patternFill patternType="none"/>
    </fill>
    <fill>
      <patternFill patternType="gray125"/>
    </fill>
    <fill>
      <patternFill patternType="solid">
        <fgColor rgb="FF42515A"/>
        <bgColor rgb="FF595959"/>
      </patternFill>
    </fill>
    <fill>
      <patternFill patternType="solid">
        <fgColor rgb="FFF2F2F2"/>
        <bgColor rgb="FFFFFFFF"/>
      </patternFill>
    </fill>
    <fill>
      <patternFill patternType="solid">
        <fgColor rgb="FFF7941E"/>
        <bgColor rgb="FFFF8080"/>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5"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general" vertical="top" textRotation="0" wrapText="true" indent="0" shrinkToFit="false"/>
      <protection locked="true" hidden="false"/>
    </xf>
    <xf numFmtId="165" fontId="6" fillId="3"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right" vertical="center" textRotation="0" wrapText="false" indent="1"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center"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006100"/>
        <sz val="9"/>
      </font>
      <fill>
        <patternFill>
          <bgColor rgb="FFC6EFCE"/>
        </patternFill>
      </fill>
    </dxf>
    <dxf>
      <font>
        <name val="Arial"/>
        <charset val="1"/>
        <family val="0"/>
        <b val="1"/>
        <color rgb="FF000000"/>
        <sz val="9"/>
      </font>
      <fill>
        <patternFill>
          <bgColor rgb="FFFFE699"/>
        </patternFill>
      </fill>
    </dxf>
    <dxf>
      <font>
        <name val="Arial"/>
        <charset val="1"/>
        <family val="0"/>
        <b val="1"/>
        <color rgb="FFFFFFFF"/>
        <sz val="9"/>
      </font>
      <fill>
        <patternFill>
          <bgColor rgb="FFF7941E"/>
        </patternFill>
      </fill>
    </dxf>
  </dxfs>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08080"/>
      <rgbColor rgb="FFCCCCCC"/>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699"/>
      <rgbColor rgb="FF99CCFF"/>
      <rgbColor rgb="FFFF99CC"/>
      <rgbColor rgb="FFCC99FF"/>
      <rgbColor rgb="FFFFCC99"/>
      <rgbColor rgb="FF3366FF"/>
      <rgbColor rgb="FF33CCCC"/>
      <rgbColor rgb="FF99CC00"/>
      <rgbColor rgb="FFFFCC00"/>
      <rgbColor rgb="FFF7941E"/>
      <rgbColor rgb="FFFF6600"/>
      <rgbColor rgb="FF595959"/>
      <rgbColor rgb="FF969696"/>
      <rgbColor rgb="FF003366"/>
      <rgbColor rgb="FF339966"/>
      <rgbColor rgb="FF003300"/>
      <rgbColor rgb="FF333300"/>
      <rgbColor rgb="FF993300"/>
      <rgbColor rgb="FF993366"/>
      <rgbColor rgb="FF333399"/>
      <rgbColor rgb="FF42515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1609200</xdr:colOff>
      <xdr:row>0</xdr:row>
      <xdr:rowOff>571320</xdr:rowOff>
    </xdr:to>
    <xdr:pic>
      <xdr:nvPicPr>
        <xdr:cNvPr id="1"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2"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3"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4"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3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24"/>
    <col collapsed="false" customWidth="true" hidden="false" outlineLevel="0" max="3" min="3" style="0" width="18"/>
    <col collapsed="false" customWidth="true" hidden="false" outlineLevel="0" max="4" min="4" style="0" width="34"/>
    <col collapsed="false" customWidth="true" hidden="false" outlineLevel="0" max="5" min="5" style="0" width="26"/>
    <col collapsed="false" customWidth="true" hidden="false" outlineLevel="0" max="6" min="6" style="0" width="18"/>
    <col collapsed="false" customWidth="true" hidden="false" outlineLevel="0" max="7" min="7" style="0" width="14"/>
    <col collapsed="false" customWidth="true" hidden="false" outlineLevel="0" max="8" min="8" style="0" width="13"/>
    <col collapsed="false" customWidth="true" hidden="false" outlineLevel="0" max="9" min="9" style="0" width="20"/>
    <col collapsed="false" customWidth="true" hidden="false" outlineLevel="0" max="10" min="10" style="0" width="17"/>
    <col collapsed="false" customWidth="true" hidden="false" outlineLevel="0" max="12" min="11" style="0" width="12"/>
    <col collapsed="false" customWidth="true" hidden="false" outlineLevel="0" max="13" min="13" style="0" width="13"/>
    <col collapsed="false" customWidth="true" hidden="false" outlineLevel="0" max="14" min="14" style="0" width="28"/>
  </cols>
  <sheetData>
    <row r="1" customFormat="false" ht="49.5" hidden="false" customHeight="true" outlineLevel="0" collapsed="false">
      <c r="A1" s="1" t="s">
        <v>0</v>
      </c>
      <c r="B1" s="1"/>
      <c r="C1" s="1"/>
      <c r="D1" s="1"/>
      <c r="E1" s="1"/>
      <c r="F1" s="1"/>
      <c r="G1" s="1"/>
      <c r="H1" s="1"/>
      <c r="I1" s="1"/>
      <c r="J1" s="1"/>
      <c r="K1" s="1"/>
      <c r="L1" s="1"/>
      <c r="M1" s="1"/>
      <c r="N1" s="1"/>
    </row>
    <row r="2" customFormat="false" ht="18" hidden="false" customHeight="true" outlineLevel="0" collapsed="false">
      <c r="A2" s="2" t="s">
        <v>1</v>
      </c>
      <c r="B2" s="2"/>
      <c r="C2" s="2"/>
      <c r="D2" s="2"/>
      <c r="E2" s="2"/>
      <c r="F2" s="2"/>
      <c r="G2" s="2"/>
      <c r="H2" s="2"/>
      <c r="I2" s="2"/>
      <c r="J2" s="2"/>
      <c r="K2" s="2"/>
      <c r="L2" s="2"/>
      <c r="M2" s="2"/>
      <c r="N2" s="2"/>
    </row>
    <row r="3" customFormat="false" ht="18" hidden="false" customHeight="true" outlineLevel="0" collapsed="false">
      <c r="A3" s="2" t="s">
        <v>2</v>
      </c>
      <c r="B3" s="2"/>
      <c r="C3" s="2"/>
      <c r="D3" s="2"/>
      <c r="E3" s="2"/>
      <c r="F3" s="2"/>
      <c r="G3" s="2"/>
      <c r="H3" s="2"/>
      <c r="I3" s="2"/>
      <c r="J3" s="2"/>
      <c r="K3" s="2"/>
      <c r="L3" s="2"/>
      <c r="M3" s="2"/>
      <c r="N3" s="2"/>
    </row>
    <row r="5" customFormat="false" ht="36" hidden="false" customHeight="true" outlineLevel="0" collapsed="false">
      <c r="A5" s="3" t="s">
        <v>3</v>
      </c>
      <c r="B5" s="3" t="s">
        <v>4</v>
      </c>
      <c r="C5" s="3" t="s">
        <v>5</v>
      </c>
      <c r="D5" s="3" t="s">
        <v>6</v>
      </c>
      <c r="E5" s="3" t="s">
        <v>7</v>
      </c>
      <c r="F5" s="3" t="s">
        <v>8</v>
      </c>
      <c r="G5" s="3" t="s">
        <v>9</v>
      </c>
      <c r="H5" s="3" t="s">
        <v>10</v>
      </c>
      <c r="I5" s="3" t="s">
        <v>11</v>
      </c>
      <c r="J5" s="3" t="s">
        <v>12</v>
      </c>
      <c r="K5" s="3" t="s">
        <v>13</v>
      </c>
      <c r="L5" s="3" t="s">
        <v>14</v>
      </c>
      <c r="M5" s="3" t="s">
        <v>15</v>
      </c>
      <c r="N5" s="3" t="s">
        <v>16</v>
      </c>
    </row>
    <row r="6" customFormat="false" ht="51.75" hidden="false" customHeight="true" outlineLevel="0" collapsed="false">
      <c r="A6" s="4" t="n">
        <v>1</v>
      </c>
      <c r="B6" s="4" t="s">
        <v>17</v>
      </c>
      <c r="C6" s="4" t="s">
        <v>18</v>
      </c>
      <c r="D6" s="4" t="s">
        <v>19</v>
      </c>
      <c r="E6" s="4" t="s">
        <v>20</v>
      </c>
      <c r="F6" s="4" t="s">
        <v>21</v>
      </c>
      <c r="G6" s="4" t="s">
        <v>22</v>
      </c>
      <c r="H6" s="4" t="s">
        <v>23</v>
      </c>
      <c r="I6" s="4" t="s">
        <v>24</v>
      </c>
      <c r="J6" s="4" t="s">
        <v>25</v>
      </c>
      <c r="K6" s="5" t="n">
        <f aca="true">TODAY()-19</f>
        <v>46220</v>
      </c>
      <c r="L6" s="5" t="n">
        <f aca="true">TODAY()+11</f>
        <v>46250</v>
      </c>
      <c r="M6" s="6" t="str">
        <f aca="true">IF($L6="","",IF($L6&lt;TODAY(),"Overdue",IF($L6&lt;=TODAY()+14,"Due Soon","Current")))</f>
        <v>Due Soon</v>
      </c>
      <c r="N6" s="4" t="s">
        <v>26</v>
      </c>
    </row>
    <row r="7" customFormat="false" ht="51.75" hidden="false" customHeight="true" outlineLevel="0" collapsed="false">
      <c r="A7" s="7" t="n">
        <v>2</v>
      </c>
      <c r="B7" s="7" t="s">
        <v>17</v>
      </c>
      <c r="C7" s="7" t="s">
        <v>18</v>
      </c>
      <c r="D7" s="7" t="s">
        <v>27</v>
      </c>
      <c r="E7" s="7" t="s">
        <v>28</v>
      </c>
      <c r="F7" s="7" t="s">
        <v>29</v>
      </c>
      <c r="G7" s="7" t="s">
        <v>30</v>
      </c>
      <c r="H7" s="7" t="s">
        <v>31</v>
      </c>
      <c r="I7" s="7" t="s">
        <v>32</v>
      </c>
      <c r="J7" s="7" t="s">
        <v>25</v>
      </c>
      <c r="K7" s="8" t="n">
        <f aca="true">TODAY()-34</f>
        <v>46205</v>
      </c>
      <c r="L7" s="8" t="n">
        <f aca="true">TODAY()+26</f>
        <v>46265</v>
      </c>
      <c r="M7" s="9" t="str">
        <f aca="true">IF($L7="","",IF($L7&lt;TODAY(),"Overdue",IF($L7&lt;=TODAY()+14,"Due Soon","Current")))</f>
        <v>Current</v>
      </c>
      <c r="N7" s="7" t="s">
        <v>33</v>
      </c>
    </row>
    <row r="8" customFormat="false" ht="51.75" hidden="false" customHeight="true" outlineLevel="0" collapsed="false">
      <c r="A8" s="4" t="n">
        <v>3</v>
      </c>
      <c r="B8" s="4" t="s">
        <v>34</v>
      </c>
      <c r="C8" s="4" t="s">
        <v>35</v>
      </c>
      <c r="D8" s="4" t="s">
        <v>36</v>
      </c>
      <c r="E8" s="4" t="s">
        <v>37</v>
      </c>
      <c r="F8" s="4" t="s">
        <v>38</v>
      </c>
      <c r="G8" s="4" t="s">
        <v>30</v>
      </c>
      <c r="H8" s="4" t="s">
        <v>39</v>
      </c>
      <c r="I8" s="4" t="s">
        <v>40</v>
      </c>
      <c r="J8" s="4" t="s">
        <v>41</v>
      </c>
      <c r="K8" s="5"/>
      <c r="L8" s="5"/>
      <c r="M8" s="6"/>
      <c r="N8" s="4" t="s">
        <v>42</v>
      </c>
    </row>
    <row r="9" customFormat="false" ht="51.75" hidden="false" customHeight="true" outlineLevel="0" collapsed="false">
      <c r="A9" s="7" t="n">
        <v>4</v>
      </c>
      <c r="B9" s="7" t="s">
        <v>43</v>
      </c>
      <c r="C9" s="7" t="s">
        <v>35</v>
      </c>
      <c r="D9" s="7" t="s">
        <v>44</v>
      </c>
      <c r="E9" s="7" t="s">
        <v>45</v>
      </c>
      <c r="F9" s="7" t="s">
        <v>46</v>
      </c>
      <c r="G9" s="7" t="s">
        <v>30</v>
      </c>
      <c r="H9" s="7" t="s">
        <v>39</v>
      </c>
      <c r="I9" s="7" t="s">
        <v>40</v>
      </c>
      <c r="J9" s="7" t="s">
        <v>41</v>
      </c>
      <c r="K9" s="8"/>
      <c r="L9" s="8"/>
      <c r="M9" s="9"/>
      <c r="N9" s="7" t="s">
        <v>47</v>
      </c>
    </row>
    <row r="10" customFormat="false" ht="51.75" hidden="false" customHeight="true" outlineLevel="0" collapsed="false">
      <c r="A10" s="4" t="n">
        <v>5</v>
      </c>
      <c r="B10" s="4" t="s">
        <v>48</v>
      </c>
      <c r="C10" s="4" t="s">
        <v>48</v>
      </c>
      <c r="D10" s="4" t="s">
        <v>49</v>
      </c>
      <c r="E10" s="4" t="s">
        <v>50</v>
      </c>
      <c r="F10" s="4" t="s">
        <v>51</v>
      </c>
      <c r="G10" s="4" t="s">
        <v>30</v>
      </c>
      <c r="H10" s="4" t="s">
        <v>31</v>
      </c>
      <c r="I10" s="4" t="s">
        <v>24</v>
      </c>
      <c r="J10" s="4" t="s">
        <v>41</v>
      </c>
      <c r="K10" s="5" t="n">
        <f aca="true">TODAY()-60</f>
        <v>46179</v>
      </c>
      <c r="L10" s="5" t="n">
        <f aca="true">TODAY()+300</f>
        <v>46539</v>
      </c>
      <c r="M10" s="6" t="str">
        <f aca="true">IF($L10="","",IF($L10&lt;TODAY(),"Overdue",IF($L10&lt;=TODAY()+14,"Due Soon","Current")))</f>
        <v>Current</v>
      </c>
      <c r="N10" s="4" t="s">
        <v>52</v>
      </c>
    </row>
    <row r="11" customFormat="false" ht="51.75" hidden="false" customHeight="true" outlineLevel="0" collapsed="false">
      <c r="A11" s="7" t="n">
        <v>6</v>
      </c>
      <c r="B11" s="7" t="s">
        <v>53</v>
      </c>
      <c r="C11" s="7" t="s">
        <v>54</v>
      </c>
      <c r="D11" s="7" t="s">
        <v>55</v>
      </c>
      <c r="E11" s="7" t="s">
        <v>56</v>
      </c>
      <c r="F11" s="7" t="s">
        <v>57</v>
      </c>
      <c r="G11" s="7" t="s">
        <v>22</v>
      </c>
      <c r="H11" s="7" t="s">
        <v>23</v>
      </c>
      <c r="I11" s="7" t="s">
        <v>58</v>
      </c>
      <c r="J11" s="7" t="s">
        <v>25</v>
      </c>
      <c r="K11" s="8" t="n">
        <f aca="true">TODAY()-25</f>
        <v>46214</v>
      </c>
      <c r="L11" s="8" t="n">
        <f aca="true">TODAY()+5</f>
        <v>46244</v>
      </c>
      <c r="M11" s="9" t="str">
        <f aca="true">IF($L11="","",IF($L11&lt;TODAY(),"Overdue",IF($L11&lt;=TODAY()+14,"Due Soon","Current")))</f>
        <v>Due Soon</v>
      </c>
      <c r="N11" s="7" t="s">
        <v>59</v>
      </c>
    </row>
    <row r="12" customFormat="false" ht="51.75" hidden="false" customHeight="true" outlineLevel="0" collapsed="false">
      <c r="A12" s="4" t="n">
        <v>7</v>
      </c>
      <c r="B12" s="4" t="s">
        <v>60</v>
      </c>
      <c r="C12" s="4" t="s">
        <v>61</v>
      </c>
      <c r="D12" s="4" t="s">
        <v>62</v>
      </c>
      <c r="E12" s="4" t="s">
        <v>63</v>
      </c>
      <c r="F12" s="4" t="s">
        <v>64</v>
      </c>
      <c r="G12" s="4" t="s">
        <v>22</v>
      </c>
      <c r="H12" s="4" t="s">
        <v>23</v>
      </c>
      <c r="I12" s="4" t="s">
        <v>65</v>
      </c>
      <c r="J12" s="4" t="s">
        <v>25</v>
      </c>
      <c r="K12" s="5" t="n">
        <f aca="true">TODAY()-21</f>
        <v>46218</v>
      </c>
      <c r="L12" s="5" t="n">
        <f aca="true">TODAY()+9</f>
        <v>46248</v>
      </c>
      <c r="M12" s="6" t="str">
        <f aca="true">IF($L12="","",IF($L12&lt;TODAY(),"Overdue",IF($L12&lt;=TODAY()+14,"Due Soon","Current")))</f>
        <v>Due Soon</v>
      </c>
      <c r="N12" s="4" t="s">
        <v>66</v>
      </c>
    </row>
    <row r="13" customFormat="false" ht="51.75" hidden="false" customHeight="true" outlineLevel="0" collapsed="false">
      <c r="A13" s="7" t="n">
        <v>8</v>
      </c>
      <c r="B13" s="7" t="s">
        <v>67</v>
      </c>
      <c r="C13" s="7" t="s">
        <v>68</v>
      </c>
      <c r="D13" s="7" t="s">
        <v>69</v>
      </c>
      <c r="E13" s="7" t="s">
        <v>70</v>
      </c>
      <c r="F13" s="7" t="s">
        <v>71</v>
      </c>
      <c r="G13" s="7" t="s">
        <v>22</v>
      </c>
      <c r="H13" s="7" t="s">
        <v>72</v>
      </c>
      <c r="I13" s="7" t="s">
        <v>73</v>
      </c>
      <c r="J13" s="7" t="s">
        <v>74</v>
      </c>
      <c r="K13" s="8" t="n">
        <f aca="true">TODAY()-70</f>
        <v>46169</v>
      </c>
      <c r="L13" s="8" t="n">
        <f aca="true">TODAY()+20</f>
        <v>46259</v>
      </c>
      <c r="M13" s="9" t="str">
        <f aca="true">IF($L13="","",IF($L13&lt;TODAY(),"Overdue",IF($L13&lt;=TODAY()+14,"Due Soon","Current")))</f>
        <v>Current</v>
      </c>
      <c r="N13" s="7" t="s">
        <v>75</v>
      </c>
    </row>
    <row r="14" customFormat="false" ht="51.75" hidden="false" customHeight="true" outlineLevel="0" collapsed="false">
      <c r="A14" s="4" t="n">
        <v>9</v>
      </c>
      <c r="B14" s="4" t="s">
        <v>76</v>
      </c>
      <c r="C14" s="4" t="s">
        <v>77</v>
      </c>
      <c r="D14" s="4" t="s">
        <v>78</v>
      </c>
      <c r="E14" s="4" t="s">
        <v>79</v>
      </c>
      <c r="F14" s="4" t="s">
        <v>80</v>
      </c>
      <c r="G14" s="4" t="s">
        <v>30</v>
      </c>
      <c r="H14" s="4" t="s">
        <v>31</v>
      </c>
      <c r="I14" s="4" t="s">
        <v>58</v>
      </c>
      <c r="J14" s="4" t="s">
        <v>41</v>
      </c>
      <c r="K14" s="5" t="n">
        <f aca="true">TODAY()-12</f>
        <v>46227</v>
      </c>
      <c r="L14" s="5" t="n">
        <f aca="true">TODAY()+3</f>
        <v>46242</v>
      </c>
      <c r="M14" s="6" t="str">
        <f aca="true">IF($L14="","",IF($L14&lt;TODAY(),"Overdue",IF($L14&lt;=TODAY()+14,"Due Soon","Current")))</f>
        <v>Due Soon</v>
      </c>
      <c r="N14" s="4" t="s">
        <v>81</v>
      </c>
    </row>
    <row r="15" customFormat="false" ht="51.75" hidden="false" customHeight="true" outlineLevel="0" collapsed="false">
      <c r="A15" s="7" t="n">
        <v>10</v>
      </c>
      <c r="B15" s="7" t="s">
        <v>82</v>
      </c>
      <c r="C15" s="7" t="s">
        <v>82</v>
      </c>
      <c r="D15" s="7" t="s">
        <v>83</v>
      </c>
      <c r="E15" s="7" t="s">
        <v>84</v>
      </c>
      <c r="F15" s="7" t="s">
        <v>85</v>
      </c>
      <c r="G15" s="7" t="s">
        <v>30</v>
      </c>
      <c r="H15" s="7" t="s">
        <v>31</v>
      </c>
      <c r="I15" s="7" t="s">
        <v>65</v>
      </c>
      <c r="J15" s="7" t="s">
        <v>86</v>
      </c>
      <c r="K15" s="8" t="n">
        <f aca="true">TODAY()-8</f>
        <v>46231</v>
      </c>
      <c r="L15" s="8" t="n">
        <f aca="true">TODAY()-2</f>
        <v>46237</v>
      </c>
      <c r="M15" s="9" t="str">
        <f aca="true">IF($L15="","",IF($L15&lt;TODAY(),"Overdue",IF($L15&lt;=TODAY()+14,"Due Soon","Current")))</f>
        <v>Overdue</v>
      </c>
      <c r="N15" s="7" t="s">
        <v>87</v>
      </c>
    </row>
    <row r="16" customFormat="false" ht="51.75" hidden="false" customHeight="true" outlineLevel="0" collapsed="false">
      <c r="A16" s="4" t="n">
        <v>11</v>
      </c>
      <c r="B16" s="4" t="s">
        <v>88</v>
      </c>
      <c r="C16" s="4" t="s">
        <v>89</v>
      </c>
      <c r="D16" s="4" t="s">
        <v>90</v>
      </c>
      <c r="E16" s="4" t="s">
        <v>91</v>
      </c>
      <c r="F16" s="4" t="s">
        <v>92</v>
      </c>
      <c r="G16" s="4" t="s">
        <v>30</v>
      </c>
      <c r="H16" s="4" t="s">
        <v>31</v>
      </c>
      <c r="I16" s="4" t="s">
        <v>65</v>
      </c>
      <c r="J16" s="4" t="s">
        <v>86</v>
      </c>
      <c r="K16" s="5" t="n">
        <f aca="true">TODAY()-14</f>
        <v>46225</v>
      </c>
      <c r="L16" s="5" t="n">
        <f aca="true">TODAY()+16</f>
        <v>46255</v>
      </c>
      <c r="M16" s="6" t="str">
        <f aca="true">IF($L16="","",IF($L16&lt;TODAY(),"Overdue",IF($L16&lt;=TODAY()+14,"Due Soon","Current")))</f>
        <v>Current</v>
      </c>
      <c r="N16" s="4" t="s">
        <v>93</v>
      </c>
    </row>
    <row r="17" customFormat="false" ht="51.75" hidden="false" customHeight="true" outlineLevel="0" collapsed="false">
      <c r="A17" s="7" t="n">
        <v>12</v>
      </c>
      <c r="B17" s="7" t="s">
        <v>94</v>
      </c>
      <c r="C17" s="7" t="s">
        <v>95</v>
      </c>
      <c r="D17" s="7" t="s">
        <v>96</v>
      </c>
      <c r="E17" s="7" t="s">
        <v>97</v>
      </c>
      <c r="F17" s="7" t="s">
        <v>98</v>
      </c>
      <c r="G17" s="7" t="s">
        <v>30</v>
      </c>
      <c r="H17" s="7" t="s">
        <v>99</v>
      </c>
      <c r="I17" s="7" t="s">
        <v>24</v>
      </c>
      <c r="J17" s="7" t="s">
        <v>25</v>
      </c>
      <c r="K17" s="8" t="n">
        <f aca="true">TODAY()-200</f>
        <v>46039</v>
      </c>
      <c r="L17" s="8" t="n">
        <f aca="true">TODAY()+165</f>
        <v>46404</v>
      </c>
      <c r="M17" s="9" t="str">
        <f aca="true">IF($L17="","",IF($L17&lt;TODAY(),"Overdue",IF($L17&lt;=TODAY()+14,"Due Soon","Current")))</f>
        <v>Current</v>
      </c>
      <c r="N17" s="7" t="s">
        <v>100</v>
      </c>
    </row>
    <row r="18" customFormat="false" ht="51.75" hidden="false" customHeight="true" outlineLevel="0" collapsed="false">
      <c r="A18" s="4" t="n">
        <v>13</v>
      </c>
      <c r="B18" s="4" t="s">
        <v>101</v>
      </c>
      <c r="C18" s="4" t="s">
        <v>101</v>
      </c>
      <c r="D18" s="4" t="s">
        <v>102</v>
      </c>
      <c r="E18" s="4" t="s">
        <v>103</v>
      </c>
      <c r="F18" s="4" t="s">
        <v>104</v>
      </c>
      <c r="G18" s="4" t="s">
        <v>22</v>
      </c>
      <c r="H18" s="4" t="s">
        <v>105</v>
      </c>
      <c r="I18" s="4" t="s">
        <v>24</v>
      </c>
      <c r="J18" s="4" t="s">
        <v>41</v>
      </c>
      <c r="K18" s="5" t="n">
        <f aca="true">TODAY()-170</f>
        <v>46069</v>
      </c>
      <c r="L18" s="5" t="n">
        <f aca="true">TODAY()+12</f>
        <v>46251</v>
      </c>
      <c r="M18" s="6" t="str">
        <f aca="true">IF($L18="","",IF($L18&lt;TODAY(),"Overdue",IF($L18&lt;=TODAY()+14,"Due Soon","Current")))</f>
        <v>Due Soon</v>
      </c>
      <c r="N18" s="4" t="s">
        <v>106</v>
      </c>
    </row>
    <row r="19" customFormat="false" ht="51.75" hidden="false" customHeight="true" outlineLevel="0" collapsed="false">
      <c r="A19" s="7" t="n">
        <v>14</v>
      </c>
      <c r="B19" s="7" t="s">
        <v>107</v>
      </c>
      <c r="C19" s="7"/>
      <c r="D19" s="7"/>
      <c r="E19" s="7"/>
      <c r="F19" s="7"/>
      <c r="G19" s="7"/>
      <c r="H19" s="7"/>
      <c r="I19" s="7"/>
      <c r="J19" s="7"/>
      <c r="K19" s="8"/>
      <c r="L19" s="8"/>
      <c r="M19" s="9"/>
      <c r="N19" s="7"/>
    </row>
    <row r="20" customFormat="false" ht="51.75" hidden="false" customHeight="true" outlineLevel="0" collapsed="false">
      <c r="A20" s="4"/>
      <c r="B20" s="4"/>
      <c r="C20" s="4"/>
      <c r="D20" s="4"/>
      <c r="E20" s="4"/>
      <c r="F20" s="4"/>
      <c r="G20" s="4"/>
      <c r="H20" s="4"/>
      <c r="I20" s="4"/>
      <c r="J20" s="4"/>
      <c r="K20" s="5"/>
      <c r="L20" s="5"/>
      <c r="M20" s="6" t="str">
        <f aca="true">IF($L20="","",IF($L20&lt;TODAY(),"Overdue",IF($L20&lt;=TODAY()+14,"Due Soon","Current")))</f>
        <v/>
      </c>
      <c r="N20" s="4"/>
    </row>
    <row r="21" customFormat="false" ht="51.75" hidden="false" customHeight="true" outlineLevel="0" collapsed="false">
      <c r="A21" s="7"/>
      <c r="B21" s="7"/>
      <c r="C21" s="7"/>
      <c r="D21" s="7"/>
      <c r="E21" s="7"/>
      <c r="F21" s="7"/>
      <c r="G21" s="7"/>
      <c r="H21" s="7"/>
      <c r="I21" s="7"/>
      <c r="J21" s="7"/>
      <c r="K21" s="8"/>
      <c r="L21" s="8"/>
      <c r="M21" s="9" t="str">
        <f aca="true">IF($L21="","",IF($L21&lt;TODAY(),"Overdue",IF($L21&lt;=TODAY()+14,"Due Soon","Current")))</f>
        <v/>
      </c>
      <c r="N21" s="7"/>
    </row>
    <row r="22" customFormat="false" ht="51.75" hidden="false" customHeight="true" outlineLevel="0" collapsed="false">
      <c r="A22" s="4"/>
      <c r="B22" s="4"/>
      <c r="C22" s="4"/>
      <c r="D22" s="4"/>
      <c r="E22" s="4"/>
      <c r="F22" s="4"/>
      <c r="G22" s="4"/>
      <c r="H22" s="4"/>
      <c r="I22" s="4"/>
      <c r="J22" s="4"/>
      <c r="K22" s="5"/>
      <c r="L22" s="5"/>
      <c r="M22" s="6" t="str">
        <f aca="true">IF($L22="","",IF($L22&lt;TODAY(),"Overdue",IF($L22&lt;=TODAY()+14,"Due Soon","Current")))</f>
        <v/>
      </c>
      <c r="N22" s="4"/>
    </row>
    <row r="23" customFormat="false" ht="51.75" hidden="false" customHeight="true" outlineLevel="0" collapsed="false">
      <c r="A23" s="7"/>
      <c r="B23" s="7"/>
      <c r="C23" s="7"/>
      <c r="D23" s="7"/>
      <c r="E23" s="7"/>
      <c r="F23" s="7"/>
      <c r="G23" s="7"/>
      <c r="H23" s="7"/>
      <c r="I23" s="7"/>
      <c r="J23" s="7"/>
      <c r="K23" s="8"/>
      <c r="L23" s="8"/>
      <c r="M23" s="9" t="str">
        <f aca="true">IF($L23="","",IF($L23&lt;TODAY(),"Overdue",IF($L23&lt;=TODAY()+14,"Due Soon","Current")))</f>
        <v/>
      </c>
      <c r="N23" s="7"/>
    </row>
    <row r="24" customFormat="false" ht="51.75" hidden="false" customHeight="true" outlineLevel="0" collapsed="false">
      <c r="A24" s="4"/>
      <c r="B24" s="4"/>
      <c r="C24" s="4"/>
      <c r="D24" s="4"/>
      <c r="E24" s="4"/>
      <c r="F24" s="4"/>
      <c r="G24" s="4"/>
      <c r="H24" s="4"/>
      <c r="I24" s="4"/>
      <c r="J24" s="4"/>
      <c r="K24" s="5"/>
      <c r="L24" s="5"/>
      <c r="M24" s="6" t="str">
        <f aca="true">IF($L24="","",IF($L24&lt;TODAY(),"Overdue",IF($L24&lt;=TODAY()+14,"Due Soon","Current")))</f>
        <v/>
      </c>
      <c r="N24" s="4"/>
    </row>
    <row r="25" customFormat="false" ht="51.75" hidden="false" customHeight="true" outlineLevel="0" collapsed="false">
      <c r="A25" s="7"/>
      <c r="B25" s="7"/>
      <c r="C25" s="7"/>
      <c r="D25" s="7"/>
      <c r="E25" s="7"/>
      <c r="F25" s="7"/>
      <c r="G25" s="7"/>
      <c r="H25" s="7"/>
      <c r="I25" s="7"/>
      <c r="J25" s="7"/>
      <c r="K25" s="8"/>
      <c r="L25" s="8"/>
      <c r="M25" s="9" t="str">
        <f aca="true">IF($L25="","",IF($L25&lt;TODAY(),"Overdue",IF($L25&lt;=TODAY()+14,"Due Soon","Current")))</f>
        <v/>
      </c>
      <c r="N25" s="7"/>
    </row>
    <row r="26" customFormat="false" ht="51.75" hidden="false" customHeight="true" outlineLevel="0" collapsed="false">
      <c r="A26" s="4"/>
      <c r="B26" s="4"/>
      <c r="C26" s="4"/>
      <c r="D26" s="4"/>
      <c r="E26" s="4"/>
      <c r="F26" s="4"/>
      <c r="G26" s="4"/>
      <c r="H26" s="4"/>
      <c r="I26" s="4"/>
      <c r="J26" s="4"/>
      <c r="K26" s="5"/>
      <c r="L26" s="5"/>
      <c r="M26" s="6" t="str">
        <f aca="true">IF($L26="","",IF($L26&lt;TODAY(),"Overdue",IF($L26&lt;=TODAY()+14,"Due Soon","Current")))</f>
        <v/>
      </c>
      <c r="N26" s="4"/>
    </row>
    <row r="27" customFormat="false" ht="51.75" hidden="false" customHeight="true" outlineLevel="0" collapsed="false">
      <c r="A27" s="7"/>
      <c r="B27" s="7"/>
      <c r="C27" s="7"/>
      <c r="D27" s="7"/>
      <c r="E27" s="7"/>
      <c r="F27" s="7"/>
      <c r="G27" s="7"/>
      <c r="H27" s="7"/>
      <c r="I27" s="7"/>
      <c r="J27" s="7"/>
      <c r="K27" s="8"/>
      <c r="L27" s="8"/>
      <c r="M27" s="9" t="str">
        <f aca="true">IF($L27="","",IF($L27&lt;TODAY(),"Overdue",IF($L27&lt;=TODAY()+14,"Due Soon","Current")))</f>
        <v/>
      </c>
      <c r="N27" s="7"/>
    </row>
    <row r="28" customFormat="false" ht="51.75" hidden="false" customHeight="true" outlineLevel="0" collapsed="false">
      <c r="A28" s="4"/>
      <c r="B28" s="4"/>
      <c r="C28" s="4"/>
      <c r="D28" s="4"/>
      <c r="E28" s="4"/>
      <c r="F28" s="4"/>
      <c r="G28" s="4"/>
      <c r="H28" s="4"/>
      <c r="I28" s="4"/>
      <c r="J28" s="4"/>
      <c r="K28" s="5"/>
      <c r="L28" s="5"/>
      <c r="M28" s="6" t="str">
        <f aca="true">IF($L28="","",IF($L28&lt;TODAY(),"Overdue",IF($L28&lt;=TODAY()+14,"Due Soon","Current")))</f>
        <v/>
      </c>
      <c r="N28" s="4"/>
    </row>
    <row r="29" customFormat="false" ht="51.75" hidden="false" customHeight="true" outlineLevel="0" collapsed="false">
      <c r="A29" s="7"/>
      <c r="B29" s="7"/>
      <c r="C29" s="7"/>
      <c r="D29" s="7"/>
      <c r="E29" s="7"/>
      <c r="F29" s="7"/>
      <c r="G29" s="7"/>
      <c r="H29" s="7"/>
      <c r="I29" s="7"/>
      <c r="J29" s="7"/>
      <c r="K29" s="8"/>
      <c r="L29" s="8"/>
      <c r="M29" s="9" t="str">
        <f aca="true">IF($L29="","",IF($L29&lt;TODAY(),"Overdue",IF($L29&lt;=TODAY()+14,"Due Soon","Current")))</f>
        <v/>
      </c>
      <c r="N29" s="7"/>
    </row>
    <row r="30" customFormat="false" ht="51.75" hidden="false" customHeight="true" outlineLevel="0" collapsed="false">
      <c r="A30" s="4"/>
      <c r="B30" s="4"/>
      <c r="C30" s="4"/>
      <c r="D30" s="4"/>
      <c r="E30" s="4"/>
      <c r="F30" s="4"/>
      <c r="G30" s="4"/>
      <c r="H30" s="4"/>
      <c r="I30" s="4"/>
      <c r="J30" s="4"/>
      <c r="K30" s="5"/>
      <c r="L30" s="5"/>
      <c r="M30" s="6" t="str">
        <f aca="true">IF($L30="","",IF($L30&lt;TODAY(),"Overdue",IF($L30&lt;=TODAY()+14,"Due Soon","Current")))</f>
        <v/>
      </c>
      <c r="N30" s="4"/>
    </row>
    <row r="31" customFormat="false" ht="51.75" hidden="false" customHeight="true" outlineLevel="0" collapsed="false">
      <c r="A31" s="7"/>
      <c r="B31" s="7"/>
      <c r="C31" s="7"/>
      <c r="D31" s="7"/>
      <c r="E31" s="7"/>
      <c r="F31" s="7"/>
      <c r="G31" s="7"/>
      <c r="H31" s="7"/>
      <c r="I31" s="7"/>
      <c r="J31" s="7"/>
      <c r="K31" s="8"/>
      <c r="L31" s="8"/>
      <c r="M31" s="9" t="str">
        <f aca="true">IF($L31="","",IF($L31&lt;TODAY(),"Overdue",IF($L31&lt;=TODAY()+14,"Due Soon","Current")))</f>
        <v/>
      </c>
      <c r="N31" s="7"/>
    </row>
    <row r="32" customFormat="false" ht="51.75" hidden="false" customHeight="true" outlineLevel="0" collapsed="false">
      <c r="A32" s="4"/>
      <c r="B32" s="4"/>
      <c r="C32" s="4"/>
      <c r="D32" s="4"/>
      <c r="E32" s="4"/>
      <c r="F32" s="4"/>
      <c r="G32" s="4"/>
      <c r="H32" s="4"/>
      <c r="I32" s="4"/>
      <c r="J32" s="4"/>
      <c r="K32" s="5"/>
      <c r="L32" s="5"/>
      <c r="M32" s="6" t="str">
        <f aca="true">IF($L32="","",IF($L32&lt;TODAY(),"Overdue",IF($L32&lt;=TODAY()+14,"Due Soon","Current")))</f>
        <v/>
      </c>
      <c r="N32" s="4"/>
    </row>
    <row r="33" customFormat="false" ht="51.75" hidden="false" customHeight="true" outlineLevel="0" collapsed="false">
      <c r="A33" s="7"/>
      <c r="B33" s="7"/>
      <c r="C33" s="7"/>
      <c r="D33" s="7"/>
      <c r="E33" s="7"/>
      <c r="F33" s="7"/>
      <c r="G33" s="7"/>
      <c r="H33" s="7"/>
      <c r="I33" s="7"/>
      <c r="J33" s="7"/>
      <c r="K33" s="8"/>
      <c r="L33" s="8"/>
      <c r="M33" s="9" t="str">
        <f aca="true">IF($L33="","",IF($L33&lt;TODAY(),"Overdue",IF($L33&lt;=TODAY()+14,"Due Soon","Current")))</f>
        <v/>
      </c>
      <c r="N33" s="7"/>
    </row>
    <row r="34" customFormat="false" ht="51.75" hidden="false" customHeight="true" outlineLevel="0" collapsed="false">
      <c r="A34" s="4"/>
      <c r="B34" s="4"/>
      <c r="C34" s="4"/>
      <c r="D34" s="4"/>
      <c r="E34" s="4"/>
      <c r="F34" s="4"/>
      <c r="G34" s="4"/>
      <c r="H34" s="4"/>
      <c r="I34" s="4"/>
      <c r="J34" s="4"/>
      <c r="K34" s="5"/>
      <c r="L34" s="5"/>
      <c r="M34" s="6" t="str">
        <f aca="true">IF($L34="","",IF($L34&lt;TODAY(),"Overdue",IF($L34&lt;=TODAY()+14,"Due Soon","Current")))</f>
        <v/>
      </c>
      <c r="N34" s="4"/>
    </row>
    <row r="35" customFormat="false" ht="51.75" hidden="false" customHeight="true" outlineLevel="0" collapsed="false">
      <c r="A35" s="7"/>
      <c r="B35" s="7"/>
      <c r="C35" s="7"/>
      <c r="D35" s="7"/>
      <c r="E35" s="7"/>
      <c r="F35" s="7"/>
      <c r="G35" s="7"/>
      <c r="H35" s="7"/>
      <c r="I35" s="7"/>
      <c r="J35" s="7"/>
      <c r="K35" s="8"/>
      <c r="L35" s="8"/>
      <c r="M35" s="9" t="str">
        <f aca="true">IF($L35="","",IF($L35&lt;TODAY(),"Overdue",IF($L35&lt;=TODAY()+14,"Due Soon","Current")))</f>
        <v/>
      </c>
      <c r="N35" s="7"/>
    </row>
    <row r="36" customFormat="false" ht="15.75" hidden="false" customHeight="true" outlineLevel="0" collapsed="false">
      <c r="J36" s="10" t="s">
        <v>108</v>
      </c>
      <c r="K36" s="10"/>
      <c r="L36" s="10"/>
      <c r="M36" s="10"/>
      <c r="N36" s="10"/>
    </row>
  </sheetData>
  <mergeCells count="4">
    <mergeCell ref="A1:N1"/>
    <mergeCell ref="A2:N2"/>
    <mergeCell ref="A3:N3"/>
    <mergeCell ref="J36:N36"/>
  </mergeCells>
  <conditionalFormatting sqref="M6:M35">
    <cfRule type="expression" priority="2" aboveAverage="0" equalAverage="0" bottom="0" percent="0" rank="0" text="" dxfId="0">
      <formula>$M6="Current"</formula>
    </cfRule>
    <cfRule type="expression" priority="3" aboveAverage="0" equalAverage="0" bottom="0" percent="0" rank="0" text="" dxfId="1">
      <formula>$M6="Due Soon"</formula>
    </cfRule>
    <cfRule type="expression" priority="4" aboveAverage="0" equalAverage="0" bottom="0" percent="0" rank="0" text="" dxfId="2">
      <formula>$M6="Overdue"</formula>
    </cfRule>
  </conditionalFormatting>
  <conditionalFormatting sqref="L6:L35">
    <cfRule type="expression" priority="5" aboveAverage="0" equalAverage="0" bottom="0" percent="0" rank="0" text="" dxfId="2">
      <formula>AND(ISNUMBER($L6),$L6&lt;TODAY())</formula>
    </cfRule>
  </conditionalFormatting>
  <dataValidations count="5">
    <dataValidation allowBlank="true" errorStyle="stop" operator="between" showDropDown="false" showErrorMessage="false" showInputMessage="false" sqref="C6:C35" type="list">
      <formula1>"Client,Principal Contractor,Subcontractor,Supplier,Regulator,Certification Body,Insurer,Local Council,Community,Emergency Services,Industry Association,Other"</formula1>
      <formula2>0</formula2>
    </dataValidation>
    <dataValidation allowBlank="true" errorStyle="stop" operator="between" showDropDown="false" showErrorMessage="false" showInputMessage="false" sqref="F6:F35" type="list">
      <formula1>"Email,Email bulletin,Client portal upload,Prequalification portal,Letter,Letterbox drop + site sign,Meeting,Phone,Statutory notification form,Website,Site notice,Other"</formula1>
      <formula2>0</formula2>
    </dataValidation>
    <dataValidation allowBlank="true" errorStyle="stop" operator="between" showDropDown="false" showErrorMessage="false" showInputMessage="false" sqref="G6:G35" type="list">
      <formula1>"Date based,Event based"</formula1>
      <formula2>0</formula2>
    </dataValidation>
    <dataValidation allowBlank="true" errorStyle="stop" operator="between" showDropDown="false" showErrorMessage="false" showInputMessage="false" sqref="H6:H35" type="list">
      <formula1>"On event,Weekly,Fortnightly,Monthly,Quarterly,Six-monthly,Annually,As required"</formula1>
      <formula2>0</formula2>
    </dataValidation>
    <dataValidation allowBlank="true" errorStyle="stop" operator="between" showDropDown="false" showErrorMessage="false" showInputMessage="false" sqref="J6:J35" type="list">
      <formula1>"Yes: Director,Yes: QHSE Manager,Yes: Operations Manager,No"</formula1>
      <formula2>0</formula2>
    </dataValidation>
  </dataValidations>
  <printOptions headings="false" gridLines="false" gridLinesSet="true" horizontalCentered="true" verticalCentered="false"/>
  <pageMargins left="0.4" right="0.4" top="0.6" bottom="0.6"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MISAFE-IMS-TMP-033-V1.0 | QHSE External Communication Register&amp;C&amp;8 © MiSAFE Solutions Pty Ltd | ABN 12 602 392 343 | Sunshine Coast QLD 4560 | contact@misafesolutions.com.au. All rights reserved.&amp;R&amp;8 Page &amp;P of &amp;N</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3" min="3" style="0" width="14"/>
    <col collapsed="false" customWidth="true" hidden="false" outlineLevel="0" max="4" min="4" style="0" width="4"/>
    <col collapsed="false" customWidth="true" hidden="false" outlineLevel="0" max="5" min="5" style="0" width="30"/>
    <col collapsed="false" customWidth="true" hidden="false" outlineLevel="0" max="6" min="6" style="0" width="14"/>
  </cols>
  <sheetData>
    <row r="1" customFormat="false" ht="49.5" hidden="false" customHeight="true" outlineLevel="0" collapsed="false">
      <c r="A1" s="1" t="s">
        <v>109</v>
      </c>
      <c r="B1" s="1"/>
      <c r="C1" s="1"/>
      <c r="D1" s="1"/>
      <c r="E1" s="1"/>
      <c r="F1" s="1"/>
    </row>
    <row r="3" customFormat="false" ht="15" hidden="false" customHeight="false" outlineLevel="0" collapsed="false">
      <c r="B3" s="3" t="s">
        <v>110</v>
      </c>
      <c r="C3" s="3" t="s">
        <v>111</v>
      </c>
      <c r="E3" s="3" t="s">
        <v>5</v>
      </c>
      <c r="F3" s="3" t="s">
        <v>111</v>
      </c>
    </row>
    <row r="4" customFormat="false" ht="15" hidden="false" customHeight="false" outlineLevel="0" collapsed="false">
      <c r="B4" s="4" t="s">
        <v>112</v>
      </c>
      <c r="C4" s="6" t="n">
        <f aca="false">COUNTIF('Communication Register'!M6:M35,B4)</f>
        <v>5</v>
      </c>
      <c r="E4" s="4" t="s">
        <v>54</v>
      </c>
      <c r="F4" s="6" t="n">
        <f aca="false">COUNTIF('Communication Register'!C6:C35,E4)</f>
        <v>1</v>
      </c>
    </row>
    <row r="5" customFormat="false" ht="15" hidden="false" customHeight="false" outlineLevel="0" collapsed="false">
      <c r="B5" s="4" t="s">
        <v>113</v>
      </c>
      <c r="C5" s="6" t="n">
        <f aca="false">COUNTIF('Communication Register'!M6:M35,B5)</f>
        <v>5</v>
      </c>
      <c r="E5" s="4" t="s">
        <v>18</v>
      </c>
      <c r="F5" s="6" t="n">
        <f aca="false">COUNTIF('Communication Register'!C6:C35,E5)</f>
        <v>2</v>
      </c>
    </row>
    <row r="6" customFormat="false" ht="15" hidden="false" customHeight="false" outlineLevel="0" collapsed="false">
      <c r="B6" s="4" t="s">
        <v>114</v>
      </c>
      <c r="C6" s="6" t="n">
        <f aca="false">COUNTIF('Communication Register'!M6:M35,B6)</f>
        <v>1</v>
      </c>
      <c r="E6" s="4" t="s">
        <v>61</v>
      </c>
      <c r="F6" s="6" t="n">
        <f aca="false">COUNTIF('Communication Register'!C6:C35,E6)</f>
        <v>1</v>
      </c>
    </row>
    <row r="7" customFormat="false" ht="15" hidden="false" customHeight="false" outlineLevel="0" collapsed="false">
      <c r="B7" s="4" t="s">
        <v>115</v>
      </c>
      <c r="C7" s="6" t="n">
        <f aca="false">COUNTIF('Communication Register'!J6:J35,"Yes*")</f>
        <v>12</v>
      </c>
      <c r="E7" s="4" t="s">
        <v>68</v>
      </c>
      <c r="F7" s="6" t="n">
        <f aca="false">COUNTIF('Communication Register'!C6:C35,E7)</f>
        <v>1</v>
      </c>
    </row>
    <row r="8" customFormat="false" ht="15" hidden="false" customHeight="false" outlineLevel="0" collapsed="false">
      <c r="B8" s="11" t="s">
        <v>116</v>
      </c>
      <c r="C8" s="12" t="n">
        <f aca="false">COUNTA('Communication Register'!D6:D35)</f>
        <v>13</v>
      </c>
      <c r="E8" s="4" t="s">
        <v>35</v>
      </c>
      <c r="F8" s="6" t="n">
        <f aca="false">COUNTIF('Communication Register'!C6:C35,E8)</f>
        <v>2</v>
      </c>
    </row>
    <row r="9" customFormat="false" ht="15" hidden="false" customHeight="false" outlineLevel="0" collapsed="false">
      <c r="E9" s="4" t="s">
        <v>48</v>
      </c>
      <c r="F9" s="6" t="n">
        <f aca="false">COUNTIF('Communication Register'!C6:C35,E9)</f>
        <v>1</v>
      </c>
    </row>
    <row r="10" customFormat="false" ht="15" hidden="false" customHeight="false" outlineLevel="0" collapsed="false">
      <c r="E10" s="4" t="s">
        <v>77</v>
      </c>
      <c r="F10" s="6" t="n">
        <f aca="false">COUNTIF('Communication Register'!C6:C35,E10)</f>
        <v>1</v>
      </c>
    </row>
    <row r="11" customFormat="false" ht="15" hidden="false" customHeight="false" outlineLevel="0" collapsed="false">
      <c r="E11" s="4" t="s">
        <v>82</v>
      </c>
      <c r="F11" s="6" t="n">
        <f aca="false">COUNTIF('Communication Register'!C6:C35,E11)</f>
        <v>1</v>
      </c>
    </row>
    <row r="12" customFormat="false" ht="15" hidden="false" customHeight="false" outlineLevel="0" collapsed="false">
      <c r="E12" s="4" t="s">
        <v>89</v>
      </c>
      <c r="F12" s="6" t="n">
        <f aca="false">COUNTIF('Communication Register'!C6:C35,E12)</f>
        <v>1</v>
      </c>
    </row>
    <row r="13" customFormat="false" ht="15" hidden="false" customHeight="false" outlineLevel="0" collapsed="false">
      <c r="E13" s="4" t="s">
        <v>95</v>
      </c>
      <c r="F13" s="6" t="n">
        <f aca="false">COUNTIF('Communication Register'!C6:C35,E13)</f>
        <v>1</v>
      </c>
    </row>
    <row r="14" customFormat="false" ht="15" hidden="false" customHeight="false" outlineLevel="0" collapsed="false">
      <c r="E14" s="4" t="s">
        <v>101</v>
      </c>
      <c r="F14" s="6" t="n">
        <f aca="false">COUNTIF('Communication Register'!C6:C35,E14)</f>
        <v>1</v>
      </c>
    </row>
    <row r="16" customFormat="false" ht="55.5" hidden="false" customHeight="true" outlineLevel="0" collapsed="false">
      <c r="B16" s="13" t="s">
        <v>117</v>
      </c>
      <c r="C16" s="13"/>
      <c r="D16" s="13"/>
      <c r="E16" s="13"/>
      <c r="F16" s="13"/>
    </row>
    <row r="17" customFormat="false" ht="15.75" hidden="false" customHeight="true" outlineLevel="0" collapsed="false">
      <c r="B17" s="10" t="s">
        <v>108</v>
      </c>
      <c r="C17" s="10"/>
      <c r="D17" s="10"/>
      <c r="E17" s="10"/>
      <c r="F17" s="10"/>
    </row>
  </sheetData>
  <mergeCells count="3">
    <mergeCell ref="A1:F1"/>
    <mergeCell ref="B16:F16"/>
    <mergeCell ref="B17:F17"/>
  </mergeCells>
  <conditionalFormatting sqref="C6">
    <cfRule type="expression" priority="2" aboveAverage="0" equalAverage="0" bottom="0" percent="0" rank="0" text="" dxfId="2">
      <formula>C6&gt;0</formula>
    </cfRule>
  </conditionalFormatting>
  <conditionalFormatting sqref="C5">
    <cfRule type="expression" priority="3" aboveAverage="0" equalAverage="0" bottom="0" percent="0" rank="0" text="" dxfId="1">
      <formula>C5&gt;0</formula>
    </cfRule>
  </conditionalFormatting>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MISAFE-IMS-TMP-033-V1.0 | QHSE External Communication Register&amp;C&amp;8 © MiSAFE Solutions Pty Ltd | ABN 12 602 392 343 | Sunshine Coast QLD 4560 | contact@misafesolutions.com.au. All rights reserved.&amp;R&amp;8 Page &amp;P of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118</v>
      </c>
      <c r="B1" s="1"/>
    </row>
    <row r="3" customFormat="false" ht="21.75" hidden="false" customHeight="true" outlineLevel="0" collapsed="false">
      <c r="B3" s="14" t="s">
        <v>119</v>
      </c>
    </row>
    <row r="4" customFormat="false" ht="57.75" hidden="false" customHeight="true" outlineLevel="0" collapsed="false">
      <c r="B4" s="15" t="s">
        <v>120</v>
      </c>
    </row>
    <row r="5" customFormat="false" ht="21.75" hidden="false" customHeight="true" outlineLevel="0" collapsed="false">
      <c r="B5" s="14" t="s">
        <v>121</v>
      </c>
    </row>
    <row r="6" customFormat="false" ht="57.75" hidden="false" customHeight="true" outlineLevel="0" collapsed="false">
      <c r="B6" s="15" t="s">
        <v>122</v>
      </c>
    </row>
    <row r="7" customFormat="false" ht="57.75" hidden="false" customHeight="true" outlineLevel="0" collapsed="false">
      <c r="B7" s="15" t="s">
        <v>123</v>
      </c>
    </row>
    <row r="8" customFormat="false" ht="57.75" hidden="false" customHeight="true" outlineLevel="0" collapsed="false">
      <c r="B8" s="15" t="s">
        <v>124</v>
      </c>
    </row>
    <row r="9" customFormat="false" ht="57.75" hidden="false" customHeight="true" outlineLevel="0" collapsed="false">
      <c r="B9" s="15" t="s">
        <v>125</v>
      </c>
    </row>
    <row r="10" customFormat="false" ht="57.75" hidden="false" customHeight="true" outlineLevel="0" collapsed="false">
      <c r="B10" s="15" t="s">
        <v>126</v>
      </c>
    </row>
    <row r="11" customFormat="false" ht="57.75" hidden="false" customHeight="true" outlineLevel="0" collapsed="false">
      <c r="B11" s="15" t="s">
        <v>127</v>
      </c>
    </row>
    <row r="12" customFormat="false" ht="21.75" hidden="false" customHeight="true" outlineLevel="0" collapsed="false">
      <c r="B12" s="14" t="s">
        <v>128</v>
      </c>
    </row>
    <row r="13" customFormat="false" ht="57.75" hidden="false" customHeight="true" outlineLevel="0" collapsed="false">
      <c r="B13" s="15" t="s">
        <v>129</v>
      </c>
    </row>
    <row r="14" customFormat="false" ht="21.75" hidden="false" customHeight="true" outlineLevel="0" collapsed="false">
      <c r="B14" s="14" t="s">
        <v>130</v>
      </c>
    </row>
    <row r="15" customFormat="false" ht="57.75" hidden="false" customHeight="true" outlineLevel="0" collapsed="false">
      <c r="B15" s="15" t="s">
        <v>131</v>
      </c>
    </row>
    <row r="16" customFormat="false" ht="21.75" hidden="false" customHeight="true" outlineLevel="0" collapsed="false">
      <c r="B16" s="14" t="s">
        <v>132</v>
      </c>
    </row>
    <row r="17" customFormat="false" ht="57.75" hidden="false" customHeight="true" outlineLevel="0" collapsed="false">
      <c r="B17" s="15" t="s">
        <v>133</v>
      </c>
    </row>
    <row r="18" customFormat="false" ht="21.75" hidden="false" customHeight="true" outlineLevel="0" collapsed="false">
      <c r="B18" s="14" t="s">
        <v>134</v>
      </c>
    </row>
    <row r="19" customFormat="false" ht="57.75" hidden="false" customHeight="true" outlineLevel="0" collapsed="false">
      <c r="B19" s="15" t="s">
        <v>135</v>
      </c>
    </row>
    <row r="20" customFormat="false" ht="21.75" hidden="false" customHeight="true" outlineLevel="0" collapsed="false">
      <c r="B20" s="14" t="s">
        <v>136</v>
      </c>
    </row>
    <row r="21" customFormat="false" ht="57.75" hidden="false" customHeight="true" outlineLevel="0" collapsed="false">
      <c r="B21" s="15" t="s">
        <v>137</v>
      </c>
    </row>
    <row r="23" customFormat="false" ht="15.75" hidden="false" customHeight="true" outlineLevel="0" collapsed="false">
      <c r="A23" s="10" t="s">
        <v>108</v>
      </c>
      <c r="B23" s="10"/>
    </row>
  </sheetData>
  <mergeCells count="2">
    <mergeCell ref="A1:B1"/>
    <mergeCell ref="A23:B23"/>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MISAFE-IMS-TMP-033-V1.0 | QHSE External Communication Register&amp;C&amp;8 © MiSAFE Solutions Pty Ltd | ABN 12 602 392 343 | Sunshine Coast QLD 4560 | contact@misafesolutions.com.au. All rights reserved.&amp;R&amp;8 Page &amp;P of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138</v>
      </c>
      <c r="B1" s="1"/>
    </row>
    <row r="3" customFormat="false" ht="21.75" hidden="false" customHeight="true" outlineLevel="0" collapsed="false">
      <c r="B3" s="14" t="s">
        <v>139</v>
      </c>
    </row>
    <row r="4" customFormat="false" ht="31.5" hidden="false" customHeight="true" outlineLevel="0" collapsed="false">
      <c r="B4" s="15" t="s">
        <v>140</v>
      </c>
    </row>
    <row r="6" customFormat="false" ht="21.75" hidden="false" customHeight="true" outlineLevel="0" collapsed="false">
      <c r="B6" s="14" t="s">
        <v>141</v>
      </c>
    </row>
    <row r="7" customFormat="false" ht="79.5" hidden="false" customHeight="true" outlineLevel="0" collapsed="false">
      <c r="B7" s="15" t="s">
        <v>142</v>
      </c>
    </row>
    <row r="8" customFormat="false" ht="79.5" hidden="false" customHeight="true" outlineLevel="0" collapsed="false">
      <c r="B8" s="15" t="s">
        <v>143</v>
      </c>
    </row>
    <row r="9" customFormat="false" ht="79.5" hidden="false" customHeight="true" outlineLevel="0" collapsed="false">
      <c r="B9" s="15" t="s">
        <v>144</v>
      </c>
    </row>
    <row r="11" customFormat="false" ht="6" hidden="false" customHeight="true" outlineLevel="0" collapsed="false">
      <c r="B11" s="16"/>
    </row>
    <row r="13" customFormat="false" ht="27.75" hidden="false" customHeight="true" outlineLevel="0" collapsed="false">
      <c r="B13" s="17" t="s">
        <v>140</v>
      </c>
    </row>
  </sheetData>
  <mergeCells count="1">
    <mergeCell ref="A1:B1"/>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MISAFE-IMS-TMP-033-V1.0 | QHSE External Communication Register&amp;C&amp;8 © MiSAFE Solutions Pty Ltd | ABN 12 602 392 343 | Sunshine Coast QLD 4560 | contact@misafesolutions.com.au. All rights reserved.&amp;R&amp;8 Page &amp;P of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2026-08-04T22:17:41Z</dcterms:created>
  <dc:creator>openpyxl</dc:creator>
  <dc:description/>
  <dc:language>en-US</dc:language>
  <cp:lastModifiedBy/>
  <dcterms:modified xsi:type="dcterms:W3CDTF">2026-08-04T22:17:41Z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