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Summary" sheetId="1" state="visible" r:id="rId3"/>
    <sheet name="Drill Register" sheetId="2" state="visible" r:id="rId4"/>
    <sheet name="Equipment Register" sheetId="3" state="visible" r:id="rId5"/>
    <sheet name="Instructions" sheetId="4" state="visible" r:id="rId6"/>
    <sheet name="Copyright &amp; Disclaimer" sheetId="5" state="visible" r:id="rId7"/>
  </sheets>
  <definedNames>
    <definedName function="false" hidden="false" localSheetId="1" name="_xlnm.Print_Titles" vbProcedure="false">'Drill Register'!$5:$5</definedName>
    <definedName function="false" hidden="false" localSheetId="2" name="_xlnm.Print_Titles" vbProcedure="false">'Equipment Register'!$5:$5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<sst xmlns="http://schemas.openxmlformats.org/spreadsheetml/2006/main" count="256" uniqueCount="197">
  <si>
    <t xml:space="preserve">EMERGENCY PREPAREDNESS DASHBOARD</t>
  </si>
  <si>
    <r>
      <rPr>
        <b val="true"/>
        <sz val="9"/>
        <color rgb="FF000000"/>
        <rFont val="Arial"/>
        <family val="0"/>
        <charset val="1"/>
      </rPr>
      <t xml:space="preserve">Document ID: </t>
    </r>
    <r>
      <rPr>
        <sz val="9"/>
        <color rgb="FF000000"/>
        <rFont val="Arial"/>
        <family val="0"/>
        <charset val="1"/>
      </rPr>
      <t xml:space="preserve">MISAFE-IMS-TMP-040-V1.0</t>
    </r>
    <r>
      <rPr>
        <sz val="9"/>
        <color rgb="FF808080"/>
        <rFont val="Arial"/>
        <family val="0"/>
        <charset val="1"/>
      </rPr>
      <t xml:space="preserve">    |    </t>
    </r>
    <r>
      <rPr>
        <b val="true"/>
        <sz val="9"/>
        <color rgb="FF000000"/>
        <rFont val="Arial"/>
        <family val="0"/>
        <charset val="1"/>
      </rPr>
      <t xml:space="preserve">Version: </t>
    </r>
    <r>
      <rPr>
        <sz val="9"/>
        <color rgb="FF000000"/>
        <rFont val="Arial"/>
        <family val="0"/>
        <charset val="1"/>
      </rPr>
      <t xml:space="preserve">1.0</t>
    </r>
    <r>
      <rPr>
        <sz val="9"/>
        <color rgb="FF808080"/>
        <rFont val="Arial"/>
        <family val="0"/>
        <charset val="1"/>
      </rPr>
      <t xml:space="preserve">    |    </t>
    </r>
    <r>
      <rPr>
        <b val="true"/>
        <sz val="9"/>
        <color rgb="FF000000"/>
        <rFont val="Arial"/>
        <family val="0"/>
        <charset val="1"/>
      </rPr>
      <t xml:space="preserve">As at: </t>
    </r>
    <r>
      <rPr>
        <sz val="9"/>
        <color rgb="FF000000"/>
        <rFont val="Arial"/>
        <family val="0"/>
        <charset val="1"/>
      </rPr>
      <t xml:space="preserve">Live (uses today's date)</t>
    </r>
  </si>
  <si>
    <t xml:space="preserve">Drill Status</t>
  </si>
  <si>
    <t xml:space="preserve">Count</t>
  </si>
  <si>
    <t xml:space="preserve">Equipment Inspection Status</t>
  </si>
  <si>
    <t xml:space="preserve">Current</t>
  </si>
  <si>
    <t xml:space="preserve">Due Soon (next 30 days)</t>
  </si>
  <si>
    <t xml:space="preserve">Due Soon (next 14 days)</t>
  </si>
  <si>
    <t xml:space="preserve">Overdue</t>
  </si>
  <si>
    <t xml:space="preserve">Scenarios listed (no drill scheduled yet)</t>
  </si>
  <si>
    <t xml:space="preserve">Defective or out of service</t>
  </si>
  <si>
    <t xml:space="preserve">Total scenarios on register</t>
  </si>
  <si>
    <t xml:space="preserve">Total equipment items</t>
  </si>
  <si>
    <t xml:space="preserve">Drill Corrective Actions</t>
  </si>
  <si>
    <t xml:space="preserve">Exercise Types Completed</t>
  </si>
  <si>
    <t xml:space="preserve">Open</t>
  </si>
  <si>
    <t xml:space="preserve">Full evacuation drills</t>
  </si>
  <si>
    <t xml:space="preserve">In Progress</t>
  </si>
  <si>
    <t xml:space="preserve">Desktop exercises</t>
  </si>
  <si>
    <t xml:space="preserve">Closed</t>
  </si>
  <si>
    <t xml:space="preserve">Practical rescue exercises</t>
  </si>
  <si>
    <t xml:space="preserve">Overdue actions (due &lt; today, not closed)</t>
  </si>
  <si>
    <t xml:space="preserve">Plan revisions triggered by drills</t>
  </si>
  <si>
    <t xml:space="preserve">Counts update automatically from the Drill Register and Equipment Register tabs using today's date. Anything Overdue is flagged orange and must be actioned before the next QHSE leadership meeting. Take this dashboard, the last three drill debriefs and the equipment register into Management Review as the evidence for ISO 45001 Clause 8.2 and WHS Regulation 43.</t>
  </si>
  <si>
    <t xml:space="preserve">Copyright © MiSAFE Solutions Pty Ltd.</t>
  </si>
  <si>
    <t xml:space="preserve">EMERGENCY PREPAREDNESS AND DRILL REGISTER</t>
  </si>
  <si>
    <r>
      <rPr>
        <b val="true"/>
        <sz val="9"/>
        <color rgb="FF000000"/>
        <rFont val="Arial"/>
        <family val="0"/>
        <charset val="1"/>
      </rPr>
      <t xml:space="preserve">Document ID: </t>
    </r>
    <r>
      <rPr>
        <sz val="9"/>
        <color rgb="FF000000"/>
        <rFont val="Arial"/>
        <family val="0"/>
        <charset val="1"/>
      </rPr>
      <t xml:space="preserve">MISAFE-IMS-TMP-040-V1.0</t>
    </r>
    <r>
      <rPr>
        <sz val="9"/>
        <color rgb="FF808080"/>
        <rFont val="Arial"/>
        <family val="0"/>
        <charset val="1"/>
      </rPr>
      <t xml:space="preserve">    |    </t>
    </r>
    <r>
      <rPr>
        <b val="true"/>
        <sz val="9"/>
        <color rgb="FF000000"/>
        <rFont val="Arial"/>
        <family val="0"/>
        <charset val="1"/>
      </rPr>
      <t xml:space="preserve">Version: </t>
    </r>
    <r>
      <rPr>
        <sz val="9"/>
        <color rgb="FF000000"/>
        <rFont val="Arial"/>
        <family val="0"/>
        <charset val="1"/>
      </rPr>
      <t xml:space="preserve">1.0</t>
    </r>
    <r>
      <rPr>
        <sz val="9"/>
        <color rgb="FF808080"/>
        <rFont val="Arial"/>
        <family val="0"/>
        <charset val="1"/>
      </rPr>
      <t xml:space="preserve">    |    </t>
    </r>
    <r>
      <rPr>
        <b val="true"/>
        <sz val="9"/>
        <color rgb="FF000000"/>
        <rFont val="Arial"/>
        <family val="0"/>
        <charset val="1"/>
      </rPr>
      <t xml:space="preserve">Issue Date: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Next Review: </t>
    </r>
    <r>
      <rPr>
        <sz val="9"/>
        <color rgb="FF000000"/>
        <rFont val="Arial"/>
        <family val="0"/>
        <charset val="1"/>
      </rPr>
      <t xml:space="preserve">[Insert]</t>
    </r>
  </si>
  <si>
    <r>
      <rPr>
        <b val="true"/>
        <sz val="9"/>
        <color rgb="FF000000"/>
        <rFont val="Arial"/>
        <family val="0"/>
        <charset val="1"/>
      </rPr>
      <t xml:space="preserve">Owner: </t>
    </r>
    <r>
      <rPr>
        <sz val="9"/>
        <color rgb="FF000000"/>
        <rFont val="Arial"/>
        <family val="0"/>
        <charset val="1"/>
      </rPr>
      <t xml:space="preserve">[Insert Responsible Position]</t>
    </r>
    <r>
      <rPr>
        <sz val="9"/>
        <color rgb="FF808080"/>
        <rFont val="Arial"/>
        <family val="0"/>
        <charset val="1"/>
      </rPr>
      <t xml:space="preserve">    |    </t>
    </r>
    <r>
      <rPr>
        <b val="true"/>
        <sz val="9"/>
        <color rgb="FF000000"/>
        <rFont val="Arial"/>
        <family val="0"/>
        <charset val="1"/>
      </rPr>
      <t xml:space="preserve">Approved By: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References: </t>
    </r>
    <r>
      <rPr>
        <sz val="9"/>
        <color rgb="FF000000"/>
        <rFont val="Arial"/>
        <family val="0"/>
        <charset val="1"/>
      </rPr>
      <t xml:space="preserve">WHS Reg 2011 r43; ISO 45001 Cl 8.2; ISO 14001 Cl 8.2; AS 3745-2010</t>
    </r>
  </si>
  <si>
    <t xml:space="preserve">No.</t>
  </si>
  <si>
    <t xml:space="preserve">Site / Location</t>
  </si>
  <si>
    <t xml:space="preserve">Emergency Scenario</t>
  </si>
  <si>
    <t xml:space="preserve">Exercise Type</t>
  </si>
  <si>
    <t xml:space="preserve">Linked Risk Register Entry</t>
  </si>
  <si>
    <t xml:space="preserve">Drill Frequency</t>
  </si>
  <si>
    <t xml:space="preserve">Last Drill Date</t>
  </si>
  <si>
    <t xml:space="preserve">Next Drill Due</t>
  </si>
  <si>
    <t xml:space="preserve">Drill Leader (Position)</t>
  </si>
  <si>
    <t xml:space="preserve">Participants (No.)</t>
  </si>
  <si>
    <t xml:space="preserve">Evacuation Time (min)</t>
  </si>
  <si>
    <t xml:space="preserve">What Worked</t>
  </si>
  <si>
    <t xml:space="preserve">What Failed / Lessons</t>
  </si>
  <si>
    <t xml:space="preserve">Corrective Action</t>
  </si>
  <si>
    <t xml:space="preserve">Action Owner (Position)</t>
  </si>
  <si>
    <t xml:space="preserve">Action Due</t>
  </si>
  <si>
    <t xml:space="preserve">Action Status</t>
  </si>
  <si>
    <t xml:space="preserve">Emergency Plan Revised (Y/N)</t>
  </si>
  <si>
    <t xml:space="preserve">Depot (Main Yard)</t>
  </si>
  <si>
    <t xml:space="preserve">Fire</t>
  </si>
  <si>
    <t xml:space="preserve">Full evacuation drill</t>
  </si>
  <si>
    <t xml:space="preserve">RR-004 Fire in workshop</t>
  </si>
  <si>
    <t xml:space="preserve">Annual</t>
  </si>
  <si>
    <t xml:space="preserve">Chief Warden</t>
  </si>
  <si>
    <t xml:space="preserve">All staff reached the assembly point; wardens swept the workshop and amenities; headcount completed in under 4 minutes.</t>
  </si>
  <si>
    <t xml:space="preserve">Visitor register was not taken to the assembly point, so two visitors could not be accounted for until the receptionist returned.</t>
  </si>
  <si>
    <t xml:space="preserve">Add visitor register to the Chief Warden grab pack; brief reception at next toolbox.</t>
  </si>
  <si>
    <t xml:space="preserve">QHSE Manager</t>
  </si>
  <si>
    <t xml:space="preserve">Y</t>
  </si>
  <si>
    <t xml:space="preserve">Site A (Road Corridor)</t>
  </si>
  <si>
    <t xml:space="preserve">Medical emergency (remote)</t>
  </si>
  <si>
    <t xml:space="preserve">Desktop exercise</t>
  </si>
  <si>
    <t xml:space="preserve">RR-019 Remote medical emergency</t>
  </si>
  <si>
    <t xml:space="preserve">At mobilisation</t>
  </si>
  <si>
    <t xml:space="preserve">Site Supervisor</t>
  </si>
  <si>
    <t xml:space="preserve">First aider located the trauma kit quickly; emergency services call script used correctly.</t>
  </si>
  <si>
    <t xml:space="preserve">Nobody could give the emergency services operator a GPS reference or the nearest access gate. Nearest hospital not listed on the site emergency sheet.</t>
  </si>
  <si>
    <t xml:space="preserve">Add GPS coordinates and access gate to every site emergency response sheet; install What3words on supervisor phones.</t>
  </si>
  <si>
    <t xml:space="preserve">N</t>
  </si>
  <si>
    <t xml:space="preserve">Site B (Pump Station)</t>
  </si>
  <si>
    <t xml:space="preserve">Confined space rescue</t>
  </si>
  <si>
    <t xml:space="preserve">Practical exercise (rescue team)</t>
  </si>
  <si>
    <t xml:space="preserve">RR-022 Confined space entry</t>
  </si>
  <si>
    <t xml:space="preserve">Six-monthly</t>
  </si>
  <si>
    <t xml:space="preserve">Confined Space Supervisor</t>
  </si>
  <si>
    <t xml:space="preserve">Rescue tripod and winch deployed within target time; standby person raised the alarm as trained.</t>
  </si>
  <si>
    <t xml:space="preserve">Rescue harness on the standby kit was outside its inspection date.</t>
  </si>
  <si>
    <t xml:space="preserve">Add rescue kit to Equipment Register with monthly check; replace harness.</t>
  </si>
  <si>
    <t xml:space="preserve">Depot (Refuelling Bay)</t>
  </si>
  <si>
    <t xml:space="preserve">Fuel spill to stormwater</t>
  </si>
  <si>
    <t xml:space="preserve">RR-031 Hydrocarbon spill</t>
  </si>
  <si>
    <t xml:space="preserve">Environmental Coordinator</t>
  </si>
  <si>
    <t xml:space="preserve">Team identified the stormwater pit and the drain cover within 30 seconds.</t>
  </si>
  <si>
    <t xml:space="preserve">Spill kit had been raided for absorbent pads and held no drain cover. Spill kit contents not matched to the SDS for diesel and hydraulic oil.</t>
  </si>
  <si>
    <t xml:space="preserve">Restock spill kit; add monthly spill kit check; issue restock request card inside kit lid.</t>
  </si>
  <si>
    <t xml:space="preserve">Site C (Bushfire Prone)</t>
  </si>
  <si>
    <t xml:space="preserve">Bushfire threat</t>
  </si>
  <si>
    <t xml:space="preserve">RR-040 Bushfire</t>
  </si>
  <si>
    <t xml:space="preserve">Annual (pre-season)</t>
  </si>
  <si>
    <t xml:space="preserve">Crew understood the trigger to stop work at Catastrophic fire danger rating.</t>
  </si>
  <si>
    <t xml:space="preserve">Evacuation route relied on a single access road; no alternative identified. OVERDUE example: this drill was due before the current fire season.</t>
  </si>
  <si>
    <t xml:space="preserve">Identify and sign alternative egress; agree trigger points with the principal contractor; rerun before 30 September.</t>
  </si>
  <si>
    <t xml:space="preserve">Project Manager</t>
  </si>
  <si>
    <t xml:space="preserve">Depot (Office)</t>
  </si>
  <si>
    <t xml:space="preserve">Armed intruder / threat</t>
  </si>
  <si>
    <t xml:space="preserve">RR-044 Violence and aggression</t>
  </si>
  <si>
    <t xml:space="preserve">Two-yearly</t>
  </si>
  <si>
    <t xml:space="preserve">Office Manager</t>
  </si>
  <si>
    <t xml:space="preserve">EMERGENCY EQUIPMENT INSPECTION REGISTER</t>
  </si>
  <si>
    <r>
      <rPr>
        <b val="true"/>
        <sz val="9"/>
        <color rgb="FF000000"/>
        <rFont val="Arial"/>
        <family val="0"/>
        <charset val="1"/>
      </rPr>
      <t xml:space="preserve">Owner: </t>
    </r>
    <r>
      <rPr>
        <sz val="9"/>
        <color rgb="FF000000"/>
        <rFont val="Arial"/>
        <family val="0"/>
        <charset val="1"/>
      </rPr>
      <t xml:space="preserve">[Insert Responsible Position]</t>
    </r>
    <r>
      <rPr>
        <sz val="9"/>
        <color rgb="FF808080"/>
        <rFont val="Arial"/>
        <family val="0"/>
        <charset val="1"/>
      </rPr>
      <t xml:space="preserve">    |    </t>
    </r>
    <r>
      <rPr>
        <b val="true"/>
        <sz val="9"/>
        <color rgb="FF000000"/>
        <rFont val="Arial"/>
        <family val="0"/>
        <charset val="1"/>
      </rPr>
      <t xml:space="preserve">Approved By: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References: </t>
    </r>
    <r>
      <rPr>
        <sz val="9"/>
        <color rgb="FF000000"/>
        <rFont val="Arial"/>
        <family val="0"/>
        <charset val="1"/>
      </rPr>
      <t xml:space="preserve">WHS Reg 2011 r42 and r43; AS 1851-2012; AS/NZS 2293.2; First Aid in the Workplace Code of Practice</t>
    </r>
  </si>
  <si>
    <t xml:space="preserve">Equipment Type</t>
  </si>
  <si>
    <t xml:space="preserve">Asset / Tag ID</t>
  </si>
  <si>
    <t xml:space="preserve">Specific Location</t>
  </si>
  <si>
    <t xml:space="preserve">Quantity</t>
  </si>
  <si>
    <t xml:space="preserve">Standard / Requirement</t>
  </si>
  <si>
    <t xml:space="preserve">Inspection Interval</t>
  </si>
  <si>
    <t xml:space="preserve">Last Inspection</t>
  </si>
  <si>
    <t xml:space="preserve">Next Inspection Due</t>
  </si>
  <si>
    <t xml:space="preserve">Inspection Status</t>
  </si>
  <si>
    <t xml:space="preserve">Inspected By (Position / Contractor)</t>
  </si>
  <si>
    <t xml:space="preserve">Condition / Result</t>
  </si>
  <si>
    <t xml:space="preserve">Consumable Expiry (if any)</t>
  </si>
  <si>
    <t xml:space="preserve">Comments / Actions</t>
  </si>
  <si>
    <t xml:space="preserve">Fire extinguisher (ABE dry powder)</t>
  </si>
  <si>
    <t xml:space="preserve">FE-001</t>
  </si>
  <si>
    <t xml:space="preserve">Workshop, east wall near welding bay</t>
  </si>
  <si>
    <t xml:space="preserve">AS 1851-2012 six-monthly service</t>
  </si>
  <si>
    <t xml:space="preserve">Fire services contractor</t>
  </si>
  <si>
    <t xml:space="preserve">Serviceable</t>
  </si>
  <si>
    <t xml:space="preserve">Tag current. Next pressure test due 2028.</t>
  </si>
  <si>
    <t xml:space="preserve">Fire hose reel</t>
  </si>
  <si>
    <t xml:space="preserve">HR-001</t>
  </si>
  <si>
    <t xml:space="preserve">Workshop roller door, north</t>
  </si>
  <si>
    <t xml:space="preserve">OVERDUE example: contractor visit missed. Book service this week.</t>
  </si>
  <si>
    <t xml:space="preserve">First aid kit (Workplace Type B)</t>
  </si>
  <si>
    <t xml:space="preserve">FA-001</t>
  </si>
  <si>
    <t xml:space="preserve">Reception, wall mounted</t>
  </si>
  <si>
    <t xml:space="preserve">First Aid in the Workplace Code of Practice</t>
  </si>
  <si>
    <t xml:space="preserve">Monthly</t>
  </si>
  <si>
    <t xml:space="preserve">Nominated First Aider</t>
  </si>
  <si>
    <t xml:space="preserve">Restocked</t>
  </si>
  <si>
    <t xml:space="preserve">Saline and eye pads replaced. Earliest consumable expiry March 2027.</t>
  </si>
  <si>
    <t xml:space="preserve">Automated external defibrillator</t>
  </si>
  <si>
    <t xml:space="preserve">AED-001</t>
  </si>
  <si>
    <t xml:space="preserve">Reception, next to first aid kit</t>
  </si>
  <si>
    <t xml:space="preserve">Manufacturer instructions; monthly indicator check</t>
  </si>
  <si>
    <t xml:space="preserve">Ready (green indicator)</t>
  </si>
  <si>
    <t xml:space="preserve">Pads expire November 2027; battery expiry logged in comments.</t>
  </si>
  <si>
    <t xml:space="preserve">Spill kit (hydrocarbon, 240 L)</t>
  </si>
  <si>
    <t xml:space="preserve">SK-001</t>
  </si>
  <si>
    <t xml:space="preserve">Refuelling bay, wheelie bin</t>
  </si>
  <si>
    <t xml:space="preserve">Matched to SDS for diesel and hydraulic oil</t>
  </si>
  <si>
    <t xml:space="preserve">Restocked after drill</t>
  </si>
  <si>
    <t xml:space="preserve">Drain cover added. Restock card inside lid.</t>
  </si>
  <si>
    <t xml:space="preserve">First aid kit (Vehicle / remote)</t>
  </si>
  <si>
    <t xml:space="preserve">FA-007</t>
  </si>
  <si>
    <t xml:space="preserve">Supervisor vehicle, rear cabin</t>
  </si>
  <si>
    <t xml:space="preserve">Remote work first aid, includes trauma module</t>
  </si>
  <si>
    <t xml:space="preserve">Snake bite bandages checked. Add GPS card to kit.</t>
  </si>
  <si>
    <t xml:space="preserve">Confined space rescue kit (tripod, winch, harness)</t>
  </si>
  <si>
    <t xml:space="preserve">CSR-002</t>
  </si>
  <si>
    <t xml:space="preserve">Site container, shelf 2</t>
  </si>
  <si>
    <t xml:space="preserve">AS 2865; harness inspection per AS/NZS 1891.4</t>
  </si>
  <si>
    <t xml:space="preserve">Harness replaced</t>
  </si>
  <si>
    <t xml:space="preserve">Harness manufacture date recorded. Six-monthly competent person inspection also due.</t>
  </si>
  <si>
    <t xml:space="preserve">Emergency and exit lighting</t>
  </si>
  <si>
    <t xml:space="preserve">EL-Depot</t>
  </si>
  <si>
    <t xml:space="preserve">Workshop and office, all exits</t>
  </si>
  <si>
    <t xml:space="preserve">AS/NZS 2293.2 six-monthly 90-minute discharge test</t>
  </si>
  <si>
    <t xml:space="preserve">Electrical contractor</t>
  </si>
  <si>
    <t xml:space="preserve">2 fittings failed, replaced</t>
  </si>
  <si>
    <t xml:space="preserve">Log book kept in switchboard cupboard.</t>
  </si>
  <si>
    <t xml:space="preserve">Eyewash station (plumbed)</t>
  </si>
  <si>
    <t xml:space="preserve">EW-001</t>
  </si>
  <si>
    <t xml:space="preserve">Chemical store entry</t>
  </si>
  <si>
    <t xml:space="preserve">Weekly flush; monthly inspection</t>
  </si>
  <si>
    <t xml:space="preserve">Store Person</t>
  </si>
  <si>
    <t xml:space="preserve">Flush log maintained on tag.</t>
  </si>
  <si>
    <t xml:space="preserve">Emergency assembly point signage and evacuation diagrams</t>
  </si>
  <si>
    <t xml:space="preserve">SIGN-01</t>
  </si>
  <si>
    <t xml:space="preserve">Every exit and assembly point</t>
  </si>
  <si>
    <t xml:space="preserve">AS 3745-2010 evacuation diagrams (review every 5 years or on change)</t>
  </si>
  <si>
    <t xml:space="preserve">Review if floor layout changes.</t>
  </si>
  <si>
    <t xml:space="preserve">INSTRUCTIONS - EMERGENCY PREPAREDNESS AND DRILL REGISTER</t>
  </si>
  <si>
    <r>
      <rPr>
        <b val="true"/>
        <sz val="9"/>
        <color rgb="FF000000"/>
        <rFont val="Arial"/>
        <family val="0"/>
        <charset val="1"/>
      </rPr>
      <t xml:space="preserve">Document ID: </t>
    </r>
    <r>
      <rPr>
        <sz val="9"/>
        <color rgb="FF000000"/>
        <rFont val="Arial"/>
        <family val="0"/>
        <charset val="1"/>
      </rPr>
      <t xml:space="preserve">MISAFE-IMS-TMP-040-V1.0</t>
    </r>
    <r>
      <rPr>
        <sz val="9"/>
        <color rgb="FF808080"/>
        <rFont val="Arial"/>
        <family val="0"/>
        <charset val="1"/>
      </rPr>
      <t xml:space="preserve">    |    </t>
    </r>
    <r>
      <rPr>
        <b val="true"/>
        <sz val="9"/>
        <color rgb="FF000000"/>
        <rFont val="Arial"/>
        <family val="0"/>
        <charset val="1"/>
      </rPr>
      <t xml:space="preserve">Version: </t>
    </r>
    <r>
      <rPr>
        <sz val="9"/>
        <color rgb="FF000000"/>
        <rFont val="Arial"/>
        <family val="0"/>
        <charset val="1"/>
      </rPr>
      <t xml:space="preserve">1.0</t>
    </r>
  </si>
  <si>
    <t xml:space="preserve">Purpose</t>
  </si>
  <si>
    <t xml:space="preserve">This workbook is the single record that your emergency preparedness plan exists, is built from your risks, is tested on a schedule and is revised after every test. It supports the emergency plan duty in regulation 43 and the first aid duty in regulation 42 of the model Work Health and Safety Regulations 2011 (and the equivalent Victorian OHS provisions), ISO 45001:2018 Clause 8.2, ISO 14001:2015 Clause 8.2 and AS 3745-2010 Planning for Emergencies in Facilities.</t>
  </si>
  <si>
    <t xml:space="preserve">Drill Register</t>
  </si>
  <si>
    <t xml:space="preserve">Step 1. List every credible emergency scenario for every site or location, one row each, and link it to the risk register entry it comes from. Scenarios that are not on your risk register are a sign the risk register is incomplete.</t>
  </si>
  <si>
    <t xml:space="preserve">Step 2. Set the exercise type (full or partial evacuation drill, desktop exercise, practical rescue exercise) and the frequency. Enter the Last Drill Date and the Next Drill Due date. Drill Status calculates automatically: Current, Due Soon (within 30 days) or Overdue.</t>
  </si>
  <si>
    <t xml:space="preserve">Step 3. After every drill or real event, record the leader, participants, evacuation time, what worked and what failed. Raise a corrective action with an owner and a due date, track it to Closed, and record whether the emergency plan was revised. This debrief trail is the evidence auditors and regulators ask for.</t>
  </si>
  <si>
    <t xml:space="preserve">Equipment Register</t>
  </si>
  <si>
    <t xml:space="preserve">Step 4. List every item of emergency equipment across every site: extinguishers, hose reels, fire blankets, first aid kits, defibrillators, spill kits, eyewash stations, emergency lighting, rescue kits, emergency signage and communications. Record the standard that governs its inspection, the interval, the last inspection and the next due date. Inspection Status calculates automatically: Current, Due Soon (within 14 days) or Overdue.</t>
  </si>
  <si>
    <t xml:space="preserve">Step 5. Record consumable expiry dates (first aid stock, defibrillator pads and batteries, absorbents) so restocking is planned rather than discovered during an emergency. Expiry dates within 60 days highlight yellow.</t>
  </si>
  <si>
    <t xml:space="preserve">Review cycle</t>
  </si>
  <si>
    <t xml:space="preserve">Review the Summary tab weekly. Review both registers monthly at the QHSE leadership meeting: overdue drills, overdue inspections, open corrective actions and plan revisions. Take the dashboard and the last three drill debriefs into Management Review under ISO 45001 Clause 9.3.</t>
  </si>
  <si>
    <t xml:space="preserve">Status definitions</t>
  </si>
  <si>
    <t xml:space="preserve">Current: next due date is more than the warning period away. Due Soon: within 30 days (drills) or 14 days (equipment). Overdue: next due date has passed. Corrective action statuses: Open (raised, not started), In Progress (assigned and being worked), Closed (complete with evidence), Not Required.</t>
  </si>
  <si>
    <t xml:space="preserve">Sample data</t>
  </si>
  <si>
    <t xml:space="preserve">The pre-filled rows are worked examples for an Australian civil contractor with a depot and three sites. Overwrite them with your own sites, scenarios and equipment. Dates in the examples are illustrative only.</t>
  </si>
  <si>
    <t xml:space="preserve">Document Control</t>
  </si>
  <si>
    <t xml:space="preserve">Any change to this register triggers a version increment. Minor edits increase the decimal (V1.1). Structural changes such as new columns increase the whole number (V2.0). Archive superseded versions; never delete them.</t>
  </si>
  <si>
    <t xml:space="preserve">COPYRIGHT &amp; DISCLAIMER</t>
  </si>
  <si>
    <t xml:space="preserve">Copyright</t>
  </si>
  <si>
    <t xml:space="preserve">© MiSAFE Solutions Pty Ltd | ABN 12 602 392 343 | Sunshine Coast QLD 4560 | contact@misafesolutions.com.au. All rights reserved.</t>
  </si>
  <si>
    <t xml:space="preserve">Disclaimer</t>
  </si>
  <si>
    <t xml:space="preserve">This template is provided by MiSAFE Solutions Pty Ltd as a general-purpose tool to assist Australian businesses with their Quality, Health, Safety and Environmental (QHSE) management activities. It is provided on an "as is" basis without warranty of any kind, express or implied. MiSAFE Solutions does not accept any liability for any direct, indirect, incidental, consequential or other loss or damage arising from the use of, or reliance on, this template.</t>
  </si>
  <si>
    <t xml:space="preserve">Users are responsible for ensuring the template suits their specific business context, operational risk profile, and applicable legal, regulatory and contractual obligations. The template does not constitute legal, financial or specific safety advice.</t>
  </si>
  <si>
    <t xml:space="preserve">For tailored advice, implementation support or to adapt this template to your business, contact MiSAFE Solutions at contact@misafesolutions.com.au or book a free 45-minute consultation at https://calendly.com/misafe/45-min-consultation-meeting.</t>
  </si>
</sst>
</file>

<file path=xl/styles.xml><?xml version="1.0" encoding="utf-8"?>
<styleSheet xmlns="http://schemas.openxmlformats.org/spreadsheetml/2006/main">
  <numFmts count="2">
    <numFmt numFmtId="164" formatCode="General"/>
    <numFmt numFmtId="165" formatCode="dd/mm/yyyy"/>
  </numFmts>
  <fonts count="13">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b val="true"/>
      <sz val="9"/>
      <color rgb="FF000000"/>
      <name val="Arial"/>
      <family val="0"/>
      <charset val="1"/>
    </font>
    <font>
      <sz val="9"/>
      <color rgb="FF000000"/>
      <name val="Arial"/>
      <family val="0"/>
      <charset val="1"/>
    </font>
    <font>
      <sz val="9"/>
      <color rgb="FF808080"/>
      <name val="Arial"/>
      <family val="0"/>
      <charset val="1"/>
    </font>
    <font>
      <b val="true"/>
      <sz val="10"/>
      <color rgb="FFFFFFFF"/>
      <name val="Arial"/>
      <family val="0"/>
      <charset val="1"/>
    </font>
    <font>
      <i val="true"/>
      <sz val="9"/>
      <color rgb="FF595959"/>
      <name val="Arial"/>
      <family val="0"/>
      <charset val="1"/>
    </font>
    <font>
      <i val="true"/>
      <sz val="8"/>
      <color rgb="FF808080"/>
      <name val="Arial"/>
      <family val="0"/>
      <charset val="1"/>
    </font>
    <font>
      <b val="true"/>
      <sz val="11"/>
      <color rgb="FF42515A"/>
      <name val="Arial"/>
      <family val="0"/>
      <charset val="1"/>
    </font>
    <font>
      <i val="true"/>
      <sz val="8"/>
      <color rgb="FF595959"/>
      <name val="Arial"/>
      <family val="0"/>
      <charset val="1"/>
    </font>
  </fonts>
  <fills count="5">
    <fill>
      <patternFill patternType="none"/>
    </fill>
    <fill>
      <patternFill patternType="gray125"/>
    </fill>
    <fill>
      <patternFill patternType="solid">
        <fgColor rgb="FF42515A"/>
        <bgColor rgb="FF595959"/>
      </patternFill>
    </fill>
    <fill>
      <patternFill patternType="solid">
        <fgColor rgb="FFF2F2F2"/>
        <bgColor rgb="FFFFFFFF"/>
      </patternFill>
    </fill>
    <fill>
      <patternFill patternType="solid">
        <fgColor rgb="FFF7941E"/>
        <bgColor rgb="FFFF8080"/>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1"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right" vertical="center" textRotation="0" wrapText="false" indent="1" shrinkToFit="false"/>
      <protection locked="true" hidden="false"/>
    </xf>
    <xf numFmtId="165"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center" vertical="top" textRotation="0" wrapText="true" indent="0" shrinkToFit="false"/>
      <protection locked="true" hidden="false"/>
    </xf>
    <xf numFmtId="165" fontId="6" fillId="3"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center"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FFFFFF"/>
        <sz val="9"/>
      </font>
      <fill>
        <patternFill>
          <bgColor rgb="FFF7941E"/>
        </patternFill>
      </fill>
    </dxf>
    <dxf>
      <font>
        <name val="Arial"/>
        <charset val="1"/>
        <family val="0"/>
        <b val="1"/>
        <color rgb="FF006100"/>
        <sz val="9"/>
      </font>
      <fill>
        <patternFill>
          <bgColor rgb="FFC6EFCE"/>
        </patternFill>
      </fill>
    </dxf>
    <dxf>
      <font>
        <name val="Arial"/>
        <charset val="1"/>
        <family val="0"/>
        <b val="1"/>
        <color rgb="FF000000"/>
        <sz val="9"/>
      </font>
      <fill>
        <patternFill>
          <bgColor rgb="FFFFE699"/>
        </patternFill>
      </fill>
    </dxf>
  </dxfs>
  <colors>
    <indexedColors>
      <rgbColor rgb="FF000000"/>
      <rgbColor rgb="FFFFFFFF"/>
      <rgbColor rgb="FFFF0000"/>
      <rgbColor rgb="FF00FF00"/>
      <rgbColor rgb="FF0000FF"/>
      <rgbColor rgb="FFFFFF00"/>
      <rgbColor rgb="FFFF00FF"/>
      <rgbColor rgb="FF00FFFF"/>
      <rgbColor rgb="FF800000"/>
      <rgbColor rgb="FF006100"/>
      <rgbColor rgb="FF000080"/>
      <rgbColor rgb="FF808000"/>
      <rgbColor rgb="FF800080"/>
      <rgbColor rgb="FF008080"/>
      <rgbColor rgb="FFCCCCCC"/>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699"/>
      <rgbColor rgb="FF99CCFF"/>
      <rgbColor rgb="FFFF99CC"/>
      <rgbColor rgb="FFCC99FF"/>
      <rgbColor rgb="FFFFCC99"/>
      <rgbColor rgb="FF3366FF"/>
      <rgbColor rgb="FF33CCCC"/>
      <rgbColor rgb="FF99CC00"/>
      <rgbColor rgb="FFFFCC00"/>
      <rgbColor rgb="FFF7941E"/>
      <rgbColor rgb="FFFF6600"/>
      <rgbColor rgb="FF595959"/>
      <rgbColor rgb="FF969696"/>
      <rgbColor rgb="FF003366"/>
      <rgbColor rgb="FF339966"/>
      <rgbColor rgb="FF003300"/>
      <rgbColor rgb="FF333300"/>
      <rgbColor rgb="FF993300"/>
      <rgbColor rgb="FF993366"/>
      <rgbColor rgb="FF333399"/>
      <rgbColor rgb="FF4251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1"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340560</xdr:colOff>
      <xdr:row>0</xdr:row>
      <xdr:rowOff>571320</xdr:rowOff>
    </xdr:to>
    <xdr:pic>
      <xdr:nvPicPr>
        <xdr:cNvPr id="2"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340560</xdr:colOff>
      <xdr:row>0</xdr:row>
      <xdr:rowOff>571320</xdr:rowOff>
    </xdr:to>
    <xdr:pic>
      <xdr:nvPicPr>
        <xdr:cNvPr id="3"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4"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5" name="Image 1" descr="Picture"/>
        <xdr:cNvPicPr/>
      </xdr:nvPicPr>
      <xdr:blipFill>
        <a:blip r:embed="rId1"/>
        <a:stretch/>
      </xdr:blipFill>
      <xdr:spPr>
        <a:xfrm>
          <a:off x="0" y="0"/>
          <a:ext cx="1961640" cy="5713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14"/>
    <col collapsed="false" customWidth="true" hidden="false" outlineLevel="0" max="4" min="4" style="0" width="4"/>
    <col collapsed="false" customWidth="true" hidden="false" outlineLevel="0" max="5" min="5" style="0" width="34"/>
    <col collapsed="false" customWidth="true" hidden="false" outlineLevel="0" max="6" min="6" style="0" width="14"/>
  </cols>
  <sheetData>
    <row r="1" customFormat="false" ht="49.5" hidden="false" customHeight="true" outlineLevel="0" collapsed="false">
      <c r="A1" s="1" t="s">
        <v>0</v>
      </c>
      <c r="B1" s="1"/>
      <c r="C1" s="1"/>
      <c r="D1" s="1"/>
      <c r="E1" s="1"/>
      <c r="F1" s="1"/>
    </row>
    <row r="2" customFormat="false" ht="18" hidden="false" customHeight="true" outlineLevel="0" collapsed="false">
      <c r="A2" s="2" t="s">
        <v>1</v>
      </c>
      <c r="B2" s="2"/>
      <c r="C2" s="2"/>
      <c r="D2" s="2"/>
      <c r="E2" s="2"/>
      <c r="F2" s="2"/>
    </row>
    <row r="4" customFormat="false" ht="15" hidden="false" customHeight="false" outlineLevel="0" collapsed="false">
      <c r="B4" s="3" t="s">
        <v>2</v>
      </c>
      <c r="C4" s="3" t="s">
        <v>3</v>
      </c>
      <c r="E4" s="3" t="s">
        <v>4</v>
      </c>
      <c r="F4" s="3" t="s">
        <v>3</v>
      </c>
    </row>
    <row r="5" customFormat="false" ht="15" hidden="false" customHeight="false" outlineLevel="0" collapsed="false">
      <c r="B5" s="4" t="s">
        <v>5</v>
      </c>
      <c r="C5" s="5" t="n">
        <f aca="false">COUNTIF('Drill Register'!I6:I26,"Current")</f>
        <v>3</v>
      </c>
      <c r="E5" s="4" t="s">
        <v>5</v>
      </c>
      <c r="F5" s="5" t="n">
        <f aca="false">COUNTIF('Equipment Register'!K6:K30,"Current")</f>
        <v>7</v>
      </c>
    </row>
    <row r="6" customFormat="false" ht="15" hidden="false" customHeight="false" outlineLevel="0" collapsed="false">
      <c r="B6" s="6" t="s">
        <v>6</v>
      </c>
      <c r="C6" s="7" t="n">
        <f aca="false">COUNTIF('Drill Register'!I6:I26,"Due Soon")</f>
        <v>0</v>
      </c>
      <c r="E6" s="6" t="s">
        <v>7</v>
      </c>
      <c r="F6" s="7" t="n">
        <f aca="false">COUNTIF('Equipment Register'!K6:K30,"Due Soon")</f>
        <v>2</v>
      </c>
    </row>
    <row r="7" customFormat="false" ht="15" hidden="false" customHeight="false" outlineLevel="0" collapsed="false">
      <c r="B7" s="4" t="s">
        <v>8</v>
      </c>
      <c r="C7" s="5" t="n">
        <f aca="false">COUNTIF('Drill Register'!I6:I26,"Overdue")</f>
        <v>2</v>
      </c>
      <c r="E7" s="4" t="s">
        <v>8</v>
      </c>
      <c r="F7" s="5" t="n">
        <f aca="false">COUNTIF('Equipment Register'!K6:K30,"Overdue")</f>
        <v>1</v>
      </c>
    </row>
    <row r="8" customFormat="false" ht="15" hidden="false" customHeight="false" outlineLevel="0" collapsed="false">
      <c r="B8" s="6" t="s">
        <v>9</v>
      </c>
      <c r="C8" s="7" t="n">
        <f aca="false">COUNTIFS('Drill Register'!C6:C26,"&lt;&gt;",'Drill Register'!H6:H26,"")</f>
        <v>1</v>
      </c>
      <c r="E8" s="6" t="s">
        <v>10</v>
      </c>
      <c r="F8" s="7" t="n">
        <f aca="false">COUNTIF('Equipment Register'!M6:M30,"Defect found")+COUNTIF('Equipment Register'!M6:M30,"Out of service")</f>
        <v>0</v>
      </c>
    </row>
    <row r="9" customFormat="false" ht="15" hidden="false" customHeight="false" outlineLevel="0" collapsed="false">
      <c r="B9" s="4" t="s">
        <v>11</v>
      </c>
      <c r="C9" s="5" t="n">
        <f aca="false">COUNTA('Drill Register'!C6:C26)</f>
        <v>6</v>
      </c>
      <c r="E9" s="4" t="s">
        <v>12</v>
      </c>
      <c r="F9" s="5" t="n">
        <f aca="false">COUNTA('Equipment Register'!C6:C30)</f>
        <v>10</v>
      </c>
    </row>
    <row r="11" customFormat="false" ht="15" hidden="false" customHeight="false" outlineLevel="0" collapsed="false">
      <c r="B11" s="3" t="s">
        <v>13</v>
      </c>
      <c r="C11" s="3" t="s">
        <v>3</v>
      </c>
      <c r="E11" s="3" t="s">
        <v>14</v>
      </c>
      <c r="F11" s="3" t="s">
        <v>3</v>
      </c>
    </row>
    <row r="12" customFormat="false" ht="15" hidden="false" customHeight="false" outlineLevel="0" collapsed="false">
      <c r="B12" s="4" t="s">
        <v>15</v>
      </c>
      <c r="C12" s="5" t="n">
        <f aca="false">COUNTIF('Drill Register'!R6:R26,"Open")</f>
        <v>2</v>
      </c>
      <c r="E12" s="4" t="s">
        <v>16</v>
      </c>
      <c r="F12" s="5" t="n">
        <f aca="false">COUNTIFS('Drill Register'!D6:D26,"Full evacuation drill",'Drill Register'!G6:G26,"&lt;&gt;")</f>
        <v>1</v>
      </c>
    </row>
    <row r="13" customFormat="false" ht="15" hidden="false" customHeight="false" outlineLevel="0" collapsed="false">
      <c r="B13" s="6" t="s">
        <v>17</v>
      </c>
      <c r="C13" s="7" t="n">
        <f aca="false">COUNTIF('Drill Register'!R6:R26,"In Progress")</f>
        <v>1</v>
      </c>
      <c r="E13" s="6" t="s">
        <v>18</v>
      </c>
      <c r="F13" s="7" t="n">
        <f aca="false">COUNTIFS('Drill Register'!D6:D26,"Desktop exercise",'Drill Register'!G6:G26,"&lt;&gt;")</f>
        <v>3</v>
      </c>
    </row>
    <row r="14" customFormat="false" ht="15" hidden="false" customHeight="false" outlineLevel="0" collapsed="false">
      <c r="B14" s="4" t="s">
        <v>19</v>
      </c>
      <c r="C14" s="5" t="n">
        <f aca="false">COUNTIF('Drill Register'!R6:R26,"Closed")</f>
        <v>2</v>
      </c>
      <c r="E14" s="4" t="s">
        <v>20</v>
      </c>
      <c r="F14" s="5" t="n">
        <f aca="false">COUNTIFS('Drill Register'!D6:D26,"Practical exercise (rescue team)",'Drill Register'!G6:G26,"&lt;&gt;")</f>
        <v>1</v>
      </c>
    </row>
    <row r="15" customFormat="false" ht="15" hidden="false" customHeight="false" outlineLevel="0" collapsed="false">
      <c r="B15" s="6" t="s">
        <v>21</v>
      </c>
      <c r="C15" s="7" t="n">
        <f aca="true">SUMPRODUCT(('Drill Register'!Q6:Q26&lt;TODAY())*('Drill Register'!Q6:Q26&lt;&gt;"")*('Drill Register'!R6:R26&lt;&gt;"Closed"))</f>
        <v>1</v>
      </c>
      <c r="E15" s="6" t="s">
        <v>22</v>
      </c>
      <c r="F15" s="7" t="n">
        <f aca="false">COUNTIF('Drill Register'!S6:S26,"Y")</f>
        <v>2</v>
      </c>
    </row>
    <row r="17" customFormat="false" ht="55.5" hidden="false" customHeight="true" outlineLevel="0" collapsed="false">
      <c r="B17" s="8" t="s">
        <v>23</v>
      </c>
      <c r="C17" s="8"/>
      <c r="D17" s="8"/>
      <c r="E17" s="8"/>
      <c r="F17" s="8"/>
    </row>
    <row r="19" customFormat="false" ht="15.75" hidden="false" customHeight="true" outlineLevel="0" collapsed="false">
      <c r="B19" s="9" t="s">
        <v>24</v>
      </c>
      <c r="C19" s="9"/>
      <c r="D19" s="9"/>
      <c r="E19" s="9"/>
      <c r="F19" s="9"/>
    </row>
  </sheetData>
  <mergeCells count="4">
    <mergeCell ref="A1:F1"/>
    <mergeCell ref="A2:F2"/>
    <mergeCell ref="B17:F17"/>
    <mergeCell ref="B19:F19"/>
  </mergeCells>
  <conditionalFormatting sqref="C7">
    <cfRule type="expression" priority="2" aboveAverage="0" equalAverage="0" bottom="0" percent="0" rank="0" text="" dxfId="0">
      <formula>C7&gt;0</formula>
    </cfRule>
  </conditionalFormatting>
  <conditionalFormatting sqref="F7">
    <cfRule type="expression" priority="3" aboveAverage="0" equalAverage="0" bottom="0" percent="0" rank="0" text="" dxfId="0">
      <formula>F7&gt;0</formula>
    </cfRule>
  </conditionalFormatting>
  <conditionalFormatting sqref="C15">
    <cfRule type="expression" priority="4" aboveAverage="0" equalAverage="0" bottom="0" percent="0" rank="0" text="" dxfId="0">
      <formula>C15&gt;0</formula>
    </cfRule>
  </conditionalFormatting>
  <conditionalFormatting sqref="F8">
    <cfRule type="expression" priority="5" aboveAverage="0" equalAverage="0" bottom="0" percent="0" rank="0" text="" dxfId="0">
      <formula>F8&gt;0</formula>
    </cfRule>
  </conditionalFormatting>
  <printOptions headings="false" gridLines="false" gridLinesSet="true" horizontalCentered="false" verticalCentered="false"/>
  <pageMargins left="0.4" right="0.4" top="0.6"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MISAFE-IMS-TMP-040-V1.0 | Emergency Preparedness and Drill Register&amp;C&amp;8 © MiSAFE Solutions Pty Ltd | ABN 12 602 392 343 | Sunshine Coast QLD 4560 | contact@misafesolutions.com.au. All rights reserved.&amp;R&amp;8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5"/>
    <col collapsed="false" customWidth="true" hidden="false" outlineLevel="0" max="2" min="2" style="0" width="18"/>
    <col collapsed="false" customWidth="true" hidden="false" outlineLevel="0" max="3" min="3" style="0" width="20"/>
    <col collapsed="false" customWidth="true" hidden="false" outlineLevel="0" max="4" min="4" style="0" width="14"/>
    <col collapsed="false" customWidth="true" hidden="false" outlineLevel="0" max="5" min="5" style="0" width="16"/>
    <col collapsed="false" customWidth="true" hidden="false" outlineLevel="0" max="8" min="6" style="0" width="12"/>
    <col collapsed="false" customWidth="true" hidden="false" outlineLevel="0" max="9" min="9" style="0" width="11"/>
    <col collapsed="false" customWidth="true" hidden="false" outlineLevel="0" max="10" min="10" style="0" width="16"/>
    <col collapsed="false" customWidth="true" hidden="false" outlineLevel="0" max="11" min="11" style="0" width="10"/>
    <col collapsed="false" customWidth="true" hidden="false" outlineLevel="0" max="12" min="12" style="0" width="11"/>
    <col collapsed="false" customWidth="true" hidden="false" outlineLevel="0" max="13" min="13" style="0" width="28"/>
    <col collapsed="false" customWidth="true" hidden="false" outlineLevel="0" max="15" min="14" style="0" width="30"/>
    <col collapsed="false" customWidth="true" hidden="false" outlineLevel="0" max="16" min="16" style="0" width="16"/>
    <col collapsed="false" customWidth="true" hidden="false" outlineLevel="0" max="19" min="17" style="0" width="12"/>
  </cols>
  <sheetData>
    <row r="1" customFormat="false" ht="49.5" hidden="false" customHeight="true" outlineLevel="0" collapsed="false">
      <c r="A1" s="1" t="s">
        <v>25</v>
      </c>
      <c r="B1" s="1"/>
      <c r="C1" s="1"/>
      <c r="D1" s="1"/>
      <c r="E1" s="1"/>
      <c r="F1" s="1"/>
      <c r="G1" s="1"/>
      <c r="H1" s="1"/>
      <c r="I1" s="1"/>
      <c r="J1" s="1"/>
      <c r="K1" s="1"/>
      <c r="L1" s="1"/>
      <c r="M1" s="1"/>
      <c r="N1" s="1"/>
      <c r="O1" s="1"/>
      <c r="P1" s="1"/>
      <c r="Q1" s="1"/>
      <c r="R1" s="1"/>
      <c r="S1" s="1"/>
    </row>
    <row r="2" customFormat="false" ht="18" hidden="false" customHeight="true" outlineLevel="0" collapsed="false">
      <c r="A2" s="2" t="s">
        <v>26</v>
      </c>
      <c r="B2" s="2"/>
      <c r="C2" s="2"/>
      <c r="D2" s="2"/>
      <c r="E2" s="2"/>
      <c r="F2" s="2"/>
      <c r="G2" s="2"/>
      <c r="H2" s="2"/>
      <c r="I2" s="2"/>
      <c r="J2" s="2"/>
      <c r="K2" s="2"/>
      <c r="L2" s="2"/>
      <c r="M2" s="2"/>
      <c r="N2" s="2"/>
      <c r="O2" s="2"/>
      <c r="P2" s="2"/>
      <c r="Q2" s="2"/>
      <c r="R2" s="2"/>
      <c r="S2" s="2"/>
    </row>
    <row r="3" customFormat="false" ht="18" hidden="false" customHeight="true" outlineLevel="0" collapsed="false">
      <c r="A3" s="2" t="s">
        <v>27</v>
      </c>
      <c r="B3" s="2"/>
      <c r="C3" s="2"/>
      <c r="D3" s="2"/>
      <c r="E3" s="2"/>
      <c r="F3" s="2"/>
      <c r="G3" s="2"/>
      <c r="H3" s="2"/>
      <c r="I3" s="2"/>
      <c r="J3" s="2"/>
      <c r="K3" s="2"/>
      <c r="L3" s="2"/>
      <c r="M3" s="2"/>
      <c r="N3" s="2"/>
      <c r="O3" s="2"/>
      <c r="P3" s="2"/>
      <c r="Q3" s="2"/>
      <c r="R3" s="2"/>
      <c r="S3" s="2"/>
    </row>
    <row r="5" customFormat="false" ht="39.75" hidden="false" customHeight="true" outlineLevel="0" collapsed="false">
      <c r="A5" s="3" t="s">
        <v>28</v>
      </c>
      <c r="B5" s="3" t="s">
        <v>29</v>
      </c>
      <c r="C5" s="3" t="s">
        <v>30</v>
      </c>
      <c r="D5" s="3" t="s">
        <v>31</v>
      </c>
      <c r="E5" s="3" t="s">
        <v>32</v>
      </c>
      <c r="F5" s="3" t="s">
        <v>33</v>
      </c>
      <c r="G5" s="3" t="s">
        <v>34</v>
      </c>
      <c r="H5" s="3" t="s">
        <v>35</v>
      </c>
      <c r="I5" s="3" t="s">
        <v>2</v>
      </c>
      <c r="J5" s="3" t="s">
        <v>36</v>
      </c>
      <c r="K5" s="3" t="s">
        <v>37</v>
      </c>
      <c r="L5" s="3" t="s">
        <v>38</v>
      </c>
      <c r="M5" s="3" t="s">
        <v>39</v>
      </c>
      <c r="N5" s="3" t="s">
        <v>40</v>
      </c>
      <c r="O5" s="3" t="s">
        <v>41</v>
      </c>
      <c r="P5" s="3" t="s">
        <v>42</v>
      </c>
      <c r="Q5" s="3" t="s">
        <v>43</v>
      </c>
      <c r="R5" s="3" t="s">
        <v>44</v>
      </c>
      <c r="S5" s="3" t="s">
        <v>45</v>
      </c>
    </row>
    <row r="6" customFormat="false" ht="48" hidden="false" customHeight="true" outlineLevel="0" collapsed="false">
      <c r="A6" s="4" t="n">
        <v>1</v>
      </c>
      <c r="B6" s="4" t="s">
        <v>46</v>
      </c>
      <c r="C6" s="4" t="s">
        <v>47</v>
      </c>
      <c r="D6" s="4" t="s">
        <v>48</v>
      </c>
      <c r="E6" s="4" t="s">
        <v>49</v>
      </c>
      <c r="F6" s="4" t="s">
        <v>50</v>
      </c>
      <c r="G6" s="10" t="n">
        <v>46098</v>
      </c>
      <c r="H6" s="10" t="n">
        <v>46463</v>
      </c>
      <c r="I6" s="11" t="str">
        <f aca="true">IF($H6="","",IF($H6&lt;TODAY(),"Overdue",IF($H6&lt;=TODAY()+30,"Due Soon","Current")))</f>
        <v>Current</v>
      </c>
      <c r="J6" s="4" t="s">
        <v>51</v>
      </c>
      <c r="K6" s="4" t="n">
        <v>28</v>
      </c>
      <c r="L6" s="4" t="n">
        <v>3.5</v>
      </c>
      <c r="M6" s="4" t="s">
        <v>52</v>
      </c>
      <c r="N6" s="4" t="s">
        <v>53</v>
      </c>
      <c r="O6" s="4" t="s">
        <v>54</v>
      </c>
      <c r="P6" s="4" t="s">
        <v>55</v>
      </c>
      <c r="Q6" s="10" t="n">
        <v>46122</v>
      </c>
      <c r="R6" s="4" t="s">
        <v>19</v>
      </c>
      <c r="S6" s="4" t="s">
        <v>56</v>
      </c>
    </row>
    <row r="7" customFormat="false" ht="48" hidden="false" customHeight="true" outlineLevel="0" collapsed="false">
      <c r="A7" s="6" t="n">
        <v>2</v>
      </c>
      <c r="B7" s="6" t="s">
        <v>57</v>
      </c>
      <c r="C7" s="6" t="s">
        <v>58</v>
      </c>
      <c r="D7" s="6" t="s">
        <v>59</v>
      </c>
      <c r="E7" s="6" t="s">
        <v>60</v>
      </c>
      <c r="F7" s="6" t="s">
        <v>61</v>
      </c>
      <c r="G7" s="12" t="n">
        <v>46205</v>
      </c>
      <c r="H7" s="12" t="n">
        <v>46264</v>
      </c>
      <c r="I7" s="13" t="str">
        <f aca="true">IF($H7="","",IF($H7&lt;TODAY(),"Overdue",IF($H7&lt;=TODAY()+30,"Due Soon","Current")))</f>
        <v>Overdue</v>
      </c>
      <c r="J7" s="6" t="s">
        <v>62</v>
      </c>
      <c r="K7" s="6" t="n">
        <v>9</v>
      </c>
      <c r="L7" s="6"/>
      <c r="M7" s="6" t="s">
        <v>63</v>
      </c>
      <c r="N7" s="6" t="s">
        <v>64</v>
      </c>
      <c r="O7" s="6" t="s">
        <v>65</v>
      </c>
      <c r="P7" s="6" t="s">
        <v>62</v>
      </c>
      <c r="Q7" s="12" t="n">
        <v>46249</v>
      </c>
      <c r="R7" s="6" t="s">
        <v>17</v>
      </c>
      <c r="S7" s="6" t="s">
        <v>66</v>
      </c>
    </row>
    <row r="8" customFormat="false" ht="48" hidden="false" customHeight="true" outlineLevel="0" collapsed="false">
      <c r="A8" s="4" t="n">
        <v>3</v>
      </c>
      <c r="B8" s="4" t="s">
        <v>67</v>
      </c>
      <c r="C8" s="4" t="s">
        <v>68</v>
      </c>
      <c r="D8" s="4" t="s">
        <v>69</v>
      </c>
      <c r="E8" s="4" t="s">
        <v>70</v>
      </c>
      <c r="F8" s="4" t="s">
        <v>71</v>
      </c>
      <c r="G8" s="10" t="n">
        <v>46162</v>
      </c>
      <c r="H8" s="10" t="n">
        <v>46346</v>
      </c>
      <c r="I8" s="11" t="str">
        <f aca="true">IF($H8="","",IF($H8&lt;TODAY(),"Overdue",IF($H8&lt;=TODAY()+30,"Due Soon","Current")))</f>
        <v>Current</v>
      </c>
      <c r="J8" s="4" t="s">
        <v>72</v>
      </c>
      <c r="K8" s="4" t="n">
        <v>6</v>
      </c>
      <c r="L8" s="4"/>
      <c r="M8" s="4" t="s">
        <v>73</v>
      </c>
      <c r="N8" s="4" t="s">
        <v>74</v>
      </c>
      <c r="O8" s="4" t="s">
        <v>75</v>
      </c>
      <c r="P8" s="4" t="s">
        <v>55</v>
      </c>
      <c r="Q8" s="10" t="n">
        <v>46178</v>
      </c>
      <c r="R8" s="4" t="s">
        <v>19</v>
      </c>
      <c r="S8" s="4" t="s">
        <v>66</v>
      </c>
    </row>
    <row r="9" customFormat="false" ht="48" hidden="false" customHeight="true" outlineLevel="0" collapsed="false">
      <c r="A9" s="6" t="n">
        <v>4</v>
      </c>
      <c r="B9" s="6" t="s">
        <v>76</v>
      </c>
      <c r="C9" s="6" t="s">
        <v>77</v>
      </c>
      <c r="D9" s="6" t="s">
        <v>59</v>
      </c>
      <c r="E9" s="6" t="s">
        <v>78</v>
      </c>
      <c r="F9" s="6" t="s">
        <v>50</v>
      </c>
      <c r="G9" s="12" t="n">
        <v>46260</v>
      </c>
      <c r="H9" s="12" t="n">
        <v>46625</v>
      </c>
      <c r="I9" s="13" t="str">
        <f aca="true">IF($H9="","",IF($H9&lt;TODAY(),"Overdue",IF($H9&lt;=TODAY()+30,"Due Soon","Current")))</f>
        <v>Current</v>
      </c>
      <c r="J9" s="6" t="s">
        <v>79</v>
      </c>
      <c r="K9" s="6" t="n">
        <v>7</v>
      </c>
      <c r="L9" s="6"/>
      <c r="M9" s="6" t="s">
        <v>80</v>
      </c>
      <c r="N9" s="6" t="s">
        <v>81</v>
      </c>
      <c r="O9" s="6" t="s">
        <v>82</v>
      </c>
      <c r="P9" s="6" t="s">
        <v>79</v>
      </c>
      <c r="Q9" s="12" t="n">
        <v>46277</v>
      </c>
      <c r="R9" s="6" t="s">
        <v>15</v>
      </c>
      <c r="S9" s="6" t="s">
        <v>56</v>
      </c>
    </row>
    <row r="10" customFormat="false" ht="48" hidden="false" customHeight="true" outlineLevel="0" collapsed="false">
      <c r="A10" s="4" t="n">
        <v>5</v>
      </c>
      <c r="B10" s="4" t="s">
        <v>83</v>
      </c>
      <c r="C10" s="4" t="s">
        <v>84</v>
      </c>
      <c r="D10" s="4" t="s">
        <v>59</v>
      </c>
      <c r="E10" s="4" t="s">
        <v>85</v>
      </c>
      <c r="F10" s="4" t="s">
        <v>86</v>
      </c>
      <c r="G10" s="10" t="n">
        <v>45915</v>
      </c>
      <c r="H10" s="10" t="n">
        <v>46266</v>
      </c>
      <c r="I10" s="11" t="str">
        <f aca="true">IF($H10="","",IF($H10&lt;TODAY(),"Overdue",IF($H10&lt;=TODAY()+30,"Due Soon","Current")))</f>
        <v>Overdue</v>
      </c>
      <c r="J10" s="4" t="s">
        <v>62</v>
      </c>
      <c r="K10" s="4" t="n">
        <v>11</v>
      </c>
      <c r="L10" s="4"/>
      <c r="M10" s="4" t="s">
        <v>87</v>
      </c>
      <c r="N10" s="4" t="s">
        <v>88</v>
      </c>
      <c r="O10" s="4" t="s">
        <v>89</v>
      </c>
      <c r="P10" s="4" t="s">
        <v>90</v>
      </c>
      <c r="Q10" s="10" t="n">
        <v>46295</v>
      </c>
      <c r="R10" s="4" t="s">
        <v>15</v>
      </c>
      <c r="S10" s="4" t="s">
        <v>66</v>
      </c>
    </row>
    <row r="11" customFormat="false" ht="48" hidden="false" customHeight="true" outlineLevel="0" collapsed="false">
      <c r="A11" s="6" t="n">
        <v>6</v>
      </c>
      <c r="B11" s="6" t="s">
        <v>91</v>
      </c>
      <c r="C11" s="6" t="s">
        <v>92</v>
      </c>
      <c r="D11" s="6" t="s">
        <v>59</v>
      </c>
      <c r="E11" s="6" t="s">
        <v>93</v>
      </c>
      <c r="F11" s="6" t="s">
        <v>94</v>
      </c>
      <c r="G11" s="6"/>
      <c r="H11" s="6"/>
      <c r="I11" s="13" t="str">
        <f aca="true">IF($H11="","",IF($H11&lt;TODAY(),"Overdue",IF($H11&lt;=TODAY()+30,"Due Soon","Current")))</f>
        <v/>
      </c>
      <c r="J11" s="6" t="s">
        <v>95</v>
      </c>
      <c r="K11" s="6"/>
      <c r="L11" s="6"/>
      <c r="M11" s="6"/>
      <c r="N11" s="6"/>
      <c r="O11" s="6"/>
      <c r="P11" s="6"/>
      <c r="Q11" s="6"/>
      <c r="R11" s="6"/>
      <c r="S11" s="6"/>
    </row>
    <row r="12" customFormat="false" ht="30" hidden="false" customHeight="true" outlineLevel="0" collapsed="false">
      <c r="A12" s="4"/>
      <c r="B12" s="4"/>
      <c r="C12" s="4"/>
      <c r="D12" s="4"/>
      <c r="E12" s="4"/>
      <c r="F12" s="4"/>
      <c r="G12" s="4"/>
      <c r="H12" s="4"/>
      <c r="I12" s="11" t="str">
        <f aca="true">IF($H12="","",IF($H12&lt;TODAY(),"Overdue",IF($H12&lt;=TODAY()+30,"Due Soon","Current")))</f>
        <v/>
      </c>
      <c r="J12" s="4"/>
      <c r="K12" s="4"/>
      <c r="L12" s="4"/>
      <c r="M12" s="4"/>
      <c r="N12" s="4"/>
      <c r="O12" s="4"/>
      <c r="P12" s="4"/>
      <c r="Q12" s="4"/>
      <c r="R12" s="4"/>
      <c r="S12" s="4"/>
    </row>
    <row r="13" customFormat="false" ht="30" hidden="false" customHeight="true" outlineLevel="0" collapsed="false">
      <c r="A13" s="6"/>
      <c r="B13" s="6"/>
      <c r="C13" s="6"/>
      <c r="D13" s="6"/>
      <c r="E13" s="6"/>
      <c r="F13" s="6"/>
      <c r="G13" s="6"/>
      <c r="H13" s="6"/>
      <c r="I13" s="13" t="str">
        <f aca="true">IF($H13="","",IF($H13&lt;TODAY(),"Overdue",IF($H13&lt;=TODAY()+30,"Due Soon","Current")))</f>
        <v/>
      </c>
      <c r="J13" s="6"/>
      <c r="K13" s="6"/>
      <c r="L13" s="6"/>
      <c r="M13" s="6"/>
      <c r="N13" s="6"/>
      <c r="O13" s="6"/>
      <c r="P13" s="6"/>
      <c r="Q13" s="6"/>
      <c r="R13" s="6"/>
      <c r="S13" s="6"/>
    </row>
    <row r="14" customFormat="false" ht="30" hidden="false" customHeight="true" outlineLevel="0" collapsed="false">
      <c r="A14" s="4"/>
      <c r="B14" s="4"/>
      <c r="C14" s="4"/>
      <c r="D14" s="4"/>
      <c r="E14" s="4"/>
      <c r="F14" s="4"/>
      <c r="G14" s="4"/>
      <c r="H14" s="4"/>
      <c r="I14" s="11" t="str">
        <f aca="true">IF($H14="","",IF($H14&lt;TODAY(),"Overdue",IF($H14&lt;=TODAY()+30,"Due Soon","Current")))</f>
        <v/>
      </c>
      <c r="J14" s="4"/>
      <c r="K14" s="4"/>
      <c r="L14" s="4"/>
      <c r="M14" s="4"/>
      <c r="N14" s="4"/>
      <c r="O14" s="4"/>
      <c r="P14" s="4"/>
      <c r="Q14" s="4"/>
      <c r="R14" s="4"/>
      <c r="S14" s="4"/>
    </row>
    <row r="15" customFormat="false" ht="30" hidden="false" customHeight="true" outlineLevel="0" collapsed="false">
      <c r="A15" s="6"/>
      <c r="B15" s="6"/>
      <c r="C15" s="6"/>
      <c r="D15" s="6"/>
      <c r="E15" s="6"/>
      <c r="F15" s="6"/>
      <c r="G15" s="6"/>
      <c r="H15" s="6"/>
      <c r="I15" s="13" t="str">
        <f aca="true">IF($H15="","",IF($H15&lt;TODAY(),"Overdue",IF($H15&lt;=TODAY()+30,"Due Soon","Current")))</f>
        <v/>
      </c>
      <c r="J15" s="6"/>
      <c r="K15" s="6"/>
      <c r="L15" s="6"/>
      <c r="M15" s="6"/>
      <c r="N15" s="6"/>
      <c r="O15" s="6"/>
      <c r="P15" s="6"/>
      <c r="Q15" s="6"/>
      <c r="R15" s="6"/>
      <c r="S15" s="6"/>
    </row>
    <row r="16" customFormat="false" ht="30" hidden="false" customHeight="true" outlineLevel="0" collapsed="false">
      <c r="A16" s="4"/>
      <c r="B16" s="4"/>
      <c r="C16" s="4"/>
      <c r="D16" s="4"/>
      <c r="E16" s="4"/>
      <c r="F16" s="4"/>
      <c r="G16" s="4"/>
      <c r="H16" s="4"/>
      <c r="I16" s="11" t="str">
        <f aca="true">IF($H16="","",IF($H16&lt;TODAY(),"Overdue",IF($H16&lt;=TODAY()+30,"Due Soon","Current")))</f>
        <v/>
      </c>
      <c r="J16" s="4"/>
      <c r="K16" s="4"/>
      <c r="L16" s="4"/>
      <c r="M16" s="4"/>
      <c r="N16" s="4"/>
      <c r="O16" s="4"/>
      <c r="P16" s="4"/>
      <c r="Q16" s="4"/>
      <c r="R16" s="4"/>
      <c r="S16" s="4"/>
    </row>
    <row r="17" customFormat="false" ht="30" hidden="false" customHeight="true" outlineLevel="0" collapsed="false">
      <c r="A17" s="6"/>
      <c r="B17" s="6"/>
      <c r="C17" s="6"/>
      <c r="D17" s="6"/>
      <c r="E17" s="6"/>
      <c r="F17" s="6"/>
      <c r="G17" s="6"/>
      <c r="H17" s="6"/>
      <c r="I17" s="13" t="str">
        <f aca="true">IF($H17="","",IF($H17&lt;TODAY(),"Overdue",IF($H17&lt;=TODAY()+30,"Due Soon","Current")))</f>
        <v/>
      </c>
      <c r="J17" s="6"/>
      <c r="K17" s="6"/>
      <c r="L17" s="6"/>
      <c r="M17" s="6"/>
      <c r="N17" s="6"/>
      <c r="O17" s="6"/>
      <c r="P17" s="6"/>
      <c r="Q17" s="6"/>
      <c r="R17" s="6"/>
      <c r="S17" s="6"/>
    </row>
    <row r="18" customFormat="false" ht="30" hidden="false" customHeight="true" outlineLevel="0" collapsed="false">
      <c r="A18" s="4"/>
      <c r="B18" s="4"/>
      <c r="C18" s="4"/>
      <c r="D18" s="4"/>
      <c r="E18" s="4"/>
      <c r="F18" s="4"/>
      <c r="G18" s="4"/>
      <c r="H18" s="4"/>
      <c r="I18" s="11" t="str">
        <f aca="true">IF($H18="","",IF($H18&lt;TODAY(),"Overdue",IF($H18&lt;=TODAY()+30,"Due Soon","Current")))</f>
        <v/>
      </c>
      <c r="J18" s="4"/>
      <c r="K18" s="4"/>
      <c r="L18" s="4"/>
      <c r="M18" s="4"/>
      <c r="N18" s="4"/>
      <c r="O18" s="4"/>
      <c r="P18" s="4"/>
      <c r="Q18" s="4"/>
      <c r="R18" s="4"/>
      <c r="S18" s="4"/>
    </row>
    <row r="19" customFormat="false" ht="30" hidden="false" customHeight="true" outlineLevel="0" collapsed="false">
      <c r="A19" s="6"/>
      <c r="B19" s="6"/>
      <c r="C19" s="6"/>
      <c r="D19" s="6"/>
      <c r="E19" s="6"/>
      <c r="F19" s="6"/>
      <c r="G19" s="6"/>
      <c r="H19" s="6"/>
      <c r="I19" s="13" t="str">
        <f aca="true">IF($H19="","",IF($H19&lt;TODAY(),"Overdue",IF($H19&lt;=TODAY()+30,"Due Soon","Current")))</f>
        <v/>
      </c>
      <c r="J19" s="6"/>
      <c r="K19" s="6"/>
      <c r="L19" s="6"/>
      <c r="M19" s="6"/>
      <c r="N19" s="6"/>
      <c r="O19" s="6"/>
      <c r="P19" s="6"/>
      <c r="Q19" s="6"/>
      <c r="R19" s="6"/>
      <c r="S19" s="6"/>
    </row>
    <row r="20" customFormat="false" ht="30" hidden="false" customHeight="true" outlineLevel="0" collapsed="false">
      <c r="A20" s="4"/>
      <c r="B20" s="4"/>
      <c r="C20" s="4"/>
      <c r="D20" s="4"/>
      <c r="E20" s="4"/>
      <c r="F20" s="4"/>
      <c r="G20" s="4"/>
      <c r="H20" s="4"/>
      <c r="I20" s="11" t="str">
        <f aca="true">IF($H20="","",IF($H20&lt;TODAY(),"Overdue",IF($H20&lt;=TODAY()+30,"Due Soon","Current")))</f>
        <v/>
      </c>
      <c r="J20" s="4"/>
      <c r="K20" s="4"/>
      <c r="L20" s="4"/>
      <c r="M20" s="4"/>
      <c r="N20" s="4"/>
      <c r="O20" s="4"/>
      <c r="P20" s="4"/>
      <c r="Q20" s="4"/>
      <c r="R20" s="4"/>
      <c r="S20" s="4"/>
    </row>
    <row r="21" customFormat="false" ht="30" hidden="false" customHeight="true" outlineLevel="0" collapsed="false">
      <c r="A21" s="6"/>
      <c r="B21" s="6"/>
      <c r="C21" s="6"/>
      <c r="D21" s="6"/>
      <c r="E21" s="6"/>
      <c r="F21" s="6"/>
      <c r="G21" s="6"/>
      <c r="H21" s="6"/>
      <c r="I21" s="13" t="str">
        <f aca="true">IF($H21="","",IF($H21&lt;TODAY(),"Overdue",IF($H21&lt;=TODAY()+30,"Due Soon","Current")))</f>
        <v/>
      </c>
      <c r="J21" s="6"/>
      <c r="K21" s="6"/>
      <c r="L21" s="6"/>
      <c r="M21" s="6"/>
      <c r="N21" s="6"/>
      <c r="O21" s="6"/>
      <c r="P21" s="6"/>
      <c r="Q21" s="6"/>
      <c r="R21" s="6"/>
      <c r="S21" s="6"/>
    </row>
    <row r="22" customFormat="false" ht="30" hidden="false" customHeight="true" outlineLevel="0" collapsed="false">
      <c r="A22" s="4"/>
      <c r="B22" s="4"/>
      <c r="C22" s="4"/>
      <c r="D22" s="4"/>
      <c r="E22" s="4"/>
      <c r="F22" s="4"/>
      <c r="G22" s="4"/>
      <c r="H22" s="4"/>
      <c r="I22" s="11" t="str">
        <f aca="true">IF($H22="","",IF($H22&lt;TODAY(),"Overdue",IF($H22&lt;=TODAY()+30,"Due Soon","Current")))</f>
        <v/>
      </c>
      <c r="J22" s="4"/>
      <c r="K22" s="4"/>
      <c r="L22" s="4"/>
      <c r="M22" s="4"/>
      <c r="N22" s="4"/>
      <c r="O22" s="4"/>
      <c r="P22" s="4"/>
      <c r="Q22" s="4"/>
      <c r="R22" s="4"/>
      <c r="S22" s="4"/>
    </row>
    <row r="23" customFormat="false" ht="30" hidden="false" customHeight="true" outlineLevel="0" collapsed="false">
      <c r="A23" s="6"/>
      <c r="B23" s="6"/>
      <c r="C23" s="6"/>
      <c r="D23" s="6"/>
      <c r="E23" s="6"/>
      <c r="F23" s="6"/>
      <c r="G23" s="6"/>
      <c r="H23" s="6"/>
      <c r="I23" s="13" t="str">
        <f aca="true">IF($H23="","",IF($H23&lt;TODAY(),"Overdue",IF($H23&lt;=TODAY()+30,"Due Soon","Current")))</f>
        <v/>
      </c>
      <c r="J23" s="6"/>
      <c r="K23" s="6"/>
      <c r="L23" s="6"/>
      <c r="M23" s="6"/>
      <c r="N23" s="6"/>
      <c r="O23" s="6"/>
      <c r="P23" s="6"/>
      <c r="Q23" s="6"/>
      <c r="R23" s="6"/>
      <c r="S23" s="6"/>
    </row>
    <row r="24" customFormat="false" ht="30" hidden="false" customHeight="true" outlineLevel="0" collapsed="false">
      <c r="A24" s="4"/>
      <c r="B24" s="4"/>
      <c r="C24" s="4"/>
      <c r="D24" s="4"/>
      <c r="E24" s="4"/>
      <c r="F24" s="4"/>
      <c r="G24" s="4"/>
      <c r="H24" s="4"/>
      <c r="I24" s="11" t="str">
        <f aca="true">IF($H24="","",IF($H24&lt;TODAY(),"Overdue",IF($H24&lt;=TODAY()+30,"Due Soon","Current")))</f>
        <v/>
      </c>
      <c r="J24" s="4"/>
      <c r="K24" s="4"/>
      <c r="L24" s="4"/>
      <c r="M24" s="4"/>
      <c r="N24" s="4"/>
      <c r="O24" s="4"/>
      <c r="P24" s="4"/>
      <c r="Q24" s="4"/>
      <c r="R24" s="4"/>
      <c r="S24" s="4"/>
    </row>
    <row r="25" customFormat="false" ht="30" hidden="false" customHeight="true" outlineLevel="0" collapsed="false">
      <c r="A25" s="6"/>
      <c r="B25" s="6"/>
      <c r="C25" s="6"/>
      <c r="D25" s="6"/>
      <c r="E25" s="6"/>
      <c r="F25" s="6"/>
      <c r="G25" s="6"/>
      <c r="H25" s="6"/>
      <c r="I25" s="13" t="str">
        <f aca="true">IF($H25="","",IF($H25&lt;TODAY(),"Overdue",IF($H25&lt;=TODAY()+30,"Due Soon","Current")))</f>
        <v/>
      </c>
      <c r="J25" s="6"/>
      <c r="K25" s="6"/>
      <c r="L25" s="6"/>
      <c r="M25" s="6"/>
      <c r="N25" s="6"/>
      <c r="O25" s="6"/>
      <c r="P25" s="6"/>
      <c r="Q25" s="6"/>
      <c r="R25" s="6"/>
      <c r="S25" s="6"/>
    </row>
    <row r="26" customFormat="false" ht="30" hidden="false" customHeight="true" outlineLevel="0" collapsed="false">
      <c r="A26" s="4"/>
      <c r="B26" s="4"/>
      <c r="C26" s="4"/>
      <c r="D26" s="4"/>
      <c r="E26" s="4"/>
      <c r="F26" s="4"/>
      <c r="G26" s="4"/>
      <c r="H26" s="4"/>
      <c r="I26" s="11" t="str">
        <f aca="true">IF($H26="","",IF($H26&lt;TODAY(),"Overdue",IF($H26&lt;=TODAY()+30,"Due Soon","Current")))</f>
        <v/>
      </c>
      <c r="J26" s="4"/>
      <c r="K26" s="4"/>
      <c r="L26" s="4"/>
      <c r="M26" s="4"/>
      <c r="N26" s="4"/>
      <c r="O26" s="4"/>
      <c r="P26" s="4"/>
      <c r="Q26" s="4"/>
      <c r="R26" s="4"/>
      <c r="S26" s="4"/>
    </row>
    <row r="28" customFormat="false" ht="15.75" hidden="false" customHeight="true" outlineLevel="0" collapsed="false">
      <c r="O28" s="9" t="s">
        <v>24</v>
      </c>
      <c r="P28" s="9"/>
      <c r="Q28" s="9"/>
      <c r="R28" s="9"/>
      <c r="S28" s="9"/>
    </row>
  </sheetData>
  <mergeCells count="4">
    <mergeCell ref="A1:S1"/>
    <mergeCell ref="A2:S2"/>
    <mergeCell ref="A3:S3"/>
    <mergeCell ref="O28:S28"/>
  </mergeCells>
  <conditionalFormatting sqref="I6:I26">
    <cfRule type="expression" priority="2" aboveAverage="0" equalAverage="0" bottom="0" percent="0" rank="0" text="" dxfId="1">
      <formula>$I6="Current"</formula>
    </cfRule>
    <cfRule type="expression" priority="3" aboveAverage="0" equalAverage="0" bottom="0" percent="0" rank="0" text="" dxfId="2">
      <formula>$I6="Due Soon"</formula>
    </cfRule>
    <cfRule type="expression" priority="4" aboveAverage="0" equalAverage="0" bottom="0" percent="0" rank="0" text="" dxfId="0">
      <formula>$I6="Overdue"</formula>
    </cfRule>
  </conditionalFormatting>
  <conditionalFormatting sqref="H6:H26">
    <cfRule type="expression" priority="5" aboveAverage="0" equalAverage="0" bottom="0" percent="0" rank="0" text="" dxfId="0">
      <formula>AND(ISNUMBER($H6),$H6&lt;TODAY())</formula>
    </cfRule>
  </conditionalFormatting>
  <conditionalFormatting sqref="R6:R26">
    <cfRule type="expression" priority="6" aboveAverage="0" equalAverage="0" bottom="0" percent="0" rank="0" text="" dxfId="1">
      <formula>$R6="Closed"</formula>
    </cfRule>
    <cfRule type="expression" priority="7" aboveAverage="0" equalAverage="0" bottom="0" percent="0" rank="0" text="" dxfId="2">
      <formula>$R6="In Progress"</formula>
    </cfRule>
    <cfRule type="expression" priority="8" aboveAverage="0" equalAverage="0" bottom="0" percent="0" rank="0" text="" dxfId="0">
      <formula>$R6="Open"</formula>
    </cfRule>
  </conditionalFormatting>
  <conditionalFormatting sqref="Q6:Q26">
    <cfRule type="expression" priority="9" aboveAverage="0" equalAverage="0" bottom="0" percent="0" rank="0" text="" dxfId="0">
      <formula>AND(ISNUMBER($Q6),$Q6&lt;TODAY(),$R6&lt;&gt;"Closed")</formula>
    </cfRule>
  </conditionalFormatting>
  <dataValidations count="5">
    <dataValidation allowBlank="true" errorStyle="stop" operator="between" showDropDown="false" showErrorMessage="false" showInputMessage="false" sqref="C6:C26" type="list">
      <formula1>"Fire,Medical emergency,Medical emergency (remote),Structural collapse,Plant rollover,Chemical release,Fuel spill to stormwater,Electrical incident,Confined space rescue,Working at height rescue,Severe weather,Bushfire threat,Flood,Bomb threat,Armed intrud"</formula1>
      <formula2>0</formula2>
    </dataValidation>
    <dataValidation allowBlank="true" errorStyle="stop" operator="between" showDropDown="false" showErrorMessage="false" showInputMessage="false" sqref="D6:D26" type="list">
      <formula1>"Full evacuation drill,Partial evacuation drill,Desktop exercise,Practical exercise (rescue team),Real event (debrief)"</formula1>
      <formula2>0</formula2>
    </dataValidation>
    <dataValidation allowBlank="true" errorStyle="stop" operator="between" showDropDown="false" showErrorMessage="false" showInputMessage="false" sqref="F6:F26" type="list">
      <formula1>"Monthly,Quarterly,Six-monthly,Annual,Annual (pre-season),Two-yearly,At mobilisation"</formula1>
      <formula2>0</formula2>
    </dataValidation>
    <dataValidation allowBlank="true" errorStyle="stop" operator="between" showDropDown="false" showErrorMessage="false" showInputMessage="false" sqref="R6:R26" type="list">
      <formula1>"Open,In Progress,Closed,Not Required"</formula1>
      <formula2>0</formula2>
    </dataValidation>
    <dataValidation allowBlank="true" errorStyle="stop" operator="between" showDropDown="false" showErrorMessage="false" showInputMessage="false" sqref="S6:S26" type="list">
      <formula1>"Y,N"</formula1>
      <formula2>0</formula2>
    </dataValidation>
  </dataValidations>
  <printOptions headings="false" gridLines="false" gridLinesSet="true" horizontalCentered="false" verticalCentered="false"/>
  <pageMargins left="0.4" right="0.4" top="0.6"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MISAFE-IMS-TMP-040-V1.0 | Emergency Preparedness and Drill Register&amp;C&amp;8 © MiSAFE Solutions Pty Ltd | ABN 12 602 392 343 | Sunshine Coast QLD 4560 | contact@misafesolutions.com.au. All rights reserved.&amp;R&amp;8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5"/>
    <col collapsed="false" customWidth="true" hidden="false" outlineLevel="0" max="3" min="2" style="0" width="18"/>
    <col collapsed="false" customWidth="true" hidden="false" outlineLevel="0" max="4" min="4" style="0" width="12"/>
    <col collapsed="false" customWidth="true" hidden="false" outlineLevel="0" max="5" min="5" style="0" width="22"/>
    <col collapsed="false" customWidth="true" hidden="false" outlineLevel="0" max="6" min="6" style="0" width="8"/>
    <col collapsed="false" customWidth="true" hidden="false" outlineLevel="0" max="7" min="7" style="0" width="22"/>
    <col collapsed="false" customWidth="true" hidden="false" outlineLevel="0" max="10" min="8" style="0" width="12"/>
    <col collapsed="false" customWidth="true" hidden="false" outlineLevel="0" max="11" min="11" style="0" width="11"/>
    <col collapsed="false" customWidth="true" hidden="false" outlineLevel="0" max="12" min="12" style="0" width="18"/>
    <col collapsed="false" customWidth="true" hidden="false" outlineLevel="0" max="13" min="13" style="0" width="16"/>
    <col collapsed="false" customWidth="true" hidden="false" outlineLevel="0" max="14" min="14" style="0" width="12"/>
    <col collapsed="false" customWidth="true" hidden="false" outlineLevel="0" max="15" min="15" style="0" width="30"/>
  </cols>
  <sheetData>
    <row r="1" customFormat="false" ht="49.5" hidden="false" customHeight="true" outlineLevel="0" collapsed="false">
      <c r="A1" s="1" t="s">
        <v>96</v>
      </c>
      <c r="B1" s="1"/>
      <c r="C1" s="1"/>
      <c r="D1" s="1"/>
      <c r="E1" s="1"/>
      <c r="F1" s="1"/>
      <c r="G1" s="1"/>
      <c r="H1" s="1"/>
      <c r="I1" s="1"/>
      <c r="J1" s="1"/>
      <c r="K1" s="1"/>
      <c r="L1" s="1"/>
      <c r="M1" s="1"/>
      <c r="N1" s="1"/>
      <c r="O1" s="1"/>
    </row>
    <row r="2" customFormat="false" ht="18" hidden="false" customHeight="true" outlineLevel="0" collapsed="false">
      <c r="A2" s="2" t="s">
        <v>26</v>
      </c>
      <c r="B2" s="2"/>
      <c r="C2" s="2"/>
      <c r="D2" s="2"/>
      <c r="E2" s="2"/>
      <c r="F2" s="2"/>
      <c r="G2" s="2"/>
      <c r="H2" s="2"/>
      <c r="I2" s="2"/>
      <c r="J2" s="2"/>
      <c r="K2" s="2"/>
      <c r="L2" s="2"/>
      <c r="M2" s="2"/>
      <c r="N2" s="2"/>
      <c r="O2" s="2"/>
    </row>
    <row r="3" customFormat="false" ht="18" hidden="false" customHeight="true" outlineLevel="0" collapsed="false">
      <c r="A3" s="2" t="s">
        <v>97</v>
      </c>
      <c r="B3" s="2"/>
      <c r="C3" s="2"/>
      <c r="D3" s="2"/>
      <c r="E3" s="2"/>
      <c r="F3" s="2"/>
      <c r="G3" s="2"/>
      <c r="H3" s="2"/>
      <c r="I3" s="2"/>
      <c r="J3" s="2"/>
      <c r="K3" s="2"/>
      <c r="L3" s="2"/>
      <c r="M3" s="2"/>
      <c r="N3" s="2"/>
      <c r="O3" s="2"/>
    </row>
    <row r="5" customFormat="false" ht="39.75" hidden="false" customHeight="true" outlineLevel="0" collapsed="false">
      <c r="A5" s="3" t="s">
        <v>28</v>
      </c>
      <c r="B5" s="3" t="s">
        <v>29</v>
      </c>
      <c r="C5" s="3" t="s">
        <v>98</v>
      </c>
      <c r="D5" s="3" t="s">
        <v>99</v>
      </c>
      <c r="E5" s="3" t="s">
        <v>100</v>
      </c>
      <c r="F5" s="3" t="s">
        <v>101</v>
      </c>
      <c r="G5" s="3" t="s">
        <v>102</v>
      </c>
      <c r="H5" s="3" t="s">
        <v>103</v>
      </c>
      <c r="I5" s="3" t="s">
        <v>104</v>
      </c>
      <c r="J5" s="3" t="s">
        <v>105</v>
      </c>
      <c r="K5" s="3" t="s">
        <v>106</v>
      </c>
      <c r="L5" s="3" t="s">
        <v>107</v>
      </c>
      <c r="M5" s="3" t="s">
        <v>108</v>
      </c>
      <c r="N5" s="3" t="s">
        <v>109</v>
      </c>
      <c r="O5" s="3" t="s">
        <v>110</v>
      </c>
    </row>
    <row r="6" customFormat="false" ht="48" hidden="false" customHeight="true" outlineLevel="0" collapsed="false">
      <c r="A6" s="4" t="n">
        <v>1</v>
      </c>
      <c r="B6" s="4" t="s">
        <v>46</v>
      </c>
      <c r="C6" s="4" t="s">
        <v>111</v>
      </c>
      <c r="D6" s="4" t="s">
        <v>112</v>
      </c>
      <c r="E6" s="4" t="s">
        <v>113</v>
      </c>
      <c r="F6" s="4" t="n">
        <v>1</v>
      </c>
      <c r="G6" s="4" t="s">
        <v>114</v>
      </c>
      <c r="H6" s="4" t="s">
        <v>71</v>
      </c>
      <c r="I6" s="10" t="n">
        <v>46183</v>
      </c>
      <c r="J6" s="10" t="n">
        <v>46366</v>
      </c>
      <c r="K6" s="11" t="str">
        <f aca="true">IF($J6="","",IF($J6&lt;TODAY(),"Overdue",IF($J6&lt;=TODAY()+14,"Due Soon","Current")))</f>
        <v>Current</v>
      </c>
      <c r="L6" s="4" t="s">
        <v>115</v>
      </c>
      <c r="M6" s="4" t="s">
        <v>116</v>
      </c>
      <c r="N6" s="4"/>
      <c r="O6" s="4" t="s">
        <v>117</v>
      </c>
    </row>
    <row r="7" customFormat="false" ht="48" hidden="false" customHeight="true" outlineLevel="0" collapsed="false">
      <c r="A7" s="6" t="n">
        <v>2</v>
      </c>
      <c r="B7" s="6" t="s">
        <v>46</v>
      </c>
      <c r="C7" s="6" t="s">
        <v>118</v>
      </c>
      <c r="D7" s="6" t="s">
        <v>119</v>
      </c>
      <c r="E7" s="6" t="s">
        <v>120</v>
      </c>
      <c r="F7" s="6" t="n">
        <v>1</v>
      </c>
      <c r="G7" s="6" t="s">
        <v>114</v>
      </c>
      <c r="H7" s="6" t="s">
        <v>71</v>
      </c>
      <c r="I7" s="12" t="n">
        <v>46073</v>
      </c>
      <c r="J7" s="12" t="n">
        <v>46254</v>
      </c>
      <c r="K7" s="13" t="str">
        <f aca="true">IF($J7="","",IF($J7&lt;TODAY(),"Overdue",IF($J7&lt;=TODAY()+14,"Due Soon","Current")))</f>
        <v>Overdue</v>
      </c>
      <c r="L7" s="6" t="s">
        <v>115</v>
      </c>
      <c r="M7" s="6" t="s">
        <v>116</v>
      </c>
      <c r="N7" s="6"/>
      <c r="O7" s="6" t="s">
        <v>121</v>
      </c>
    </row>
    <row r="8" customFormat="false" ht="48" hidden="false" customHeight="true" outlineLevel="0" collapsed="false">
      <c r="A8" s="4" t="n">
        <v>3</v>
      </c>
      <c r="B8" s="4" t="s">
        <v>91</v>
      </c>
      <c r="C8" s="4" t="s">
        <v>122</v>
      </c>
      <c r="D8" s="4" t="s">
        <v>123</v>
      </c>
      <c r="E8" s="4" t="s">
        <v>124</v>
      </c>
      <c r="F8" s="4" t="n">
        <v>1</v>
      </c>
      <c r="G8" s="4" t="s">
        <v>125</v>
      </c>
      <c r="H8" s="4" t="s">
        <v>126</v>
      </c>
      <c r="I8" s="10" t="n">
        <v>46262</v>
      </c>
      <c r="J8" s="10" t="n">
        <v>46293</v>
      </c>
      <c r="K8" s="11" t="str">
        <f aca="true">IF($J8="","",IF($J8&lt;TODAY(),"Overdue",IF($J8&lt;=TODAY()+14,"Due Soon","Current")))</f>
        <v>Current</v>
      </c>
      <c r="L8" s="4" t="s">
        <v>127</v>
      </c>
      <c r="M8" s="4" t="s">
        <v>128</v>
      </c>
      <c r="N8" s="10" t="n">
        <v>46477</v>
      </c>
      <c r="O8" s="4" t="s">
        <v>129</v>
      </c>
    </row>
    <row r="9" customFormat="false" ht="48" hidden="false" customHeight="true" outlineLevel="0" collapsed="false">
      <c r="A9" s="6" t="n">
        <v>4</v>
      </c>
      <c r="B9" s="6" t="s">
        <v>91</v>
      </c>
      <c r="C9" s="6" t="s">
        <v>130</v>
      </c>
      <c r="D9" s="6" t="s">
        <v>131</v>
      </c>
      <c r="E9" s="6" t="s">
        <v>132</v>
      </c>
      <c r="F9" s="6" t="n">
        <v>1</v>
      </c>
      <c r="G9" s="6" t="s">
        <v>133</v>
      </c>
      <c r="H9" s="6" t="s">
        <v>126</v>
      </c>
      <c r="I9" s="12" t="n">
        <v>46262</v>
      </c>
      <c r="J9" s="12" t="n">
        <v>46293</v>
      </c>
      <c r="K9" s="13" t="str">
        <f aca="true">IF($J9="","",IF($J9&lt;TODAY(),"Overdue",IF($J9&lt;=TODAY()+14,"Due Soon","Current")))</f>
        <v>Current</v>
      </c>
      <c r="L9" s="6" t="s">
        <v>127</v>
      </c>
      <c r="M9" s="6" t="s">
        <v>134</v>
      </c>
      <c r="N9" s="12" t="n">
        <v>46721</v>
      </c>
      <c r="O9" s="6" t="s">
        <v>135</v>
      </c>
    </row>
    <row r="10" customFormat="false" ht="48" hidden="false" customHeight="true" outlineLevel="0" collapsed="false">
      <c r="A10" s="4" t="n">
        <v>5</v>
      </c>
      <c r="B10" s="4" t="s">
        <v>76</v>
      </c>
      <c r="C10" s="4" t="s">
        <v>136</v>
      </c>
      <c r="D10" s="4" t="s">
        <v>137</v>
      </c>
      <c r="E10" s="4" t="s">
        <v>138</v>
      </c>
      <c r="F10" s="4" t="n">
        <v>1</v>
      </c>
      <c r="G10" s="4" t="s">
        <v>139</v>
      </c>
      <c r="H10" s="4" t="s">
        <v>126</v>
      </c>
      <c r="I10" s="10" t="n">
        <v>46260</v>
      </c>
      <c r="J10" s="10" t="n">
        <v>46291</v>
      </c>
      <c r="K10" s="11" t="str">
        <f aca="true">IF($J10="","",IF($J10&lt;TODAY(),"Overdue",IF($J10&lt;=TODAY()+14,"Due Soon","Current")))</f>
        <v>Current</v>
      </c>
      <c r="L10" s="4" t="s">
        <v>79</v>
      </c>
      <c r="M10" s="4" t="s">
        <v>140</v>
      </c>
      <c r="N10" s="4"/>
      <c r="O10" s="4" t="s">
        <v>141</v>
      </c>
    </row>
    <row r="11" customFormat="false" ht="48" hidden="false" customHeight="true" outlineLevel="0" collapsed="false">
      <c r="A11" s="6" t="n">
        <v>6</v>
      </c>
      <c r="B11" s="6" t="s">
        <v>57</v>
      </c>
      <c r="C11" s="6" t="s">
        <v>142</v>
      </c>
      <c r="D11" s="6" t="s">
        <v>143</v>
      </c>
      <c r="E11" s="6" t="s">
        <v>144</v>
      </c>
      <c r="F11" s="6" t="n">
        <v>1</v>
      </c>
      <c r="G11" s="6" t="s">
        <v>145</v>
      </c>
      <c r="H11" s="6" t="s">
        <v>126</v>
      </c>
      <c r="I11" s="12" t="n">
        <v>46248</v>
      </c>
      <c r="J11" s="12" t="n">
        <v>46279</v>
      </c>
      <c r="K11" s="13" t="str">
        <f aca="true">IF($J11="","",IF($J11&lt;TODAY(),"Overdue",IF($J11&lt;=TODAY()+14,"Due Soon","Current")))</f>
        <v>Due Soon</v>
      </c>
      <c r="L11" s="6" t="s">
        <v>62</v>
      </c>
      <c r="M11" s="6" t="s">
        <v>116</v>
      </c>
      <c r="N11" s="12" t="n">
        <v>46387</v>
      </c>
      <c r="O11" s="6" t="s">
        <v>146</v>
      </c>
    </row>
    <row r="12" customFormat="false" ht="48" hidden="false" customHeight="true" outlineLevel="0" collapsed="false">
      <c r="A12" s="4" t="n">
        <v>7</v>
      </c>
      <c r="B12" s="4" t="s">
        <v>67</v>
      </c>
      <c r="C12" s="4" t="s">
        <v>147</v>
      </c>
      <c r="D12" s="4" t="s">
        <v>148</v>
      </c>
      <c r="E12" s="4" t="s">
        <v>149</v>
      </c>
      <c r="F12" s="4" t="n">
        <v>1</v>
      </c>
      <c r="G12" s="4" t="s">
        <v>150</v>
      </c>
      <c r="H12" s="4" t="s">
        <v>126</v>
      </c>
      <c r="I12" s="10" t="n">
        <v>46254</v>
      </c>
      <c r="J12" s="10" t="n">
        <v>46285</v>
      </c>
      <c r="K12" s="11" t="str">
        <f aca="true">IF($J12="","",IF($J12&lt;TODAY(),"Overdue",IF($J12&lt;=TODAY()+14,"Due Soon","Current")))</f>
        <v>Due Soon</v>
      </c>
      <c r="L12" s="4" t="s">
        <v>72</v>
      </c>
      <c r="M12" s="4" t="s">
        <v>151</v>
      </c>
      <c r="N12" s="4"/>
      <c r="O12" s="4" t="s">
        <v>152</v>
      </c>
    </row>
    <row r="13" customFormat="false" ht="48" hidden="false" customHeight="true" outlineLevel="0" collapsed="false">
      <c r="A13" s="6" t="n">
        <v>8</v>
      </c>
      <c r="B13" s="6" t="s">
        <v>46</v>
      </c>
      <c r="C13" s="6" t="s">
        <v>153</v>
      </c>
      <c r="D13" s="6" t="s">
        <v>154</v>
      </c>
      <c r="E13" s="6" t="s">
        <v>155</v>
      </c>
      <c r="F13" s="6" t="n">
        <v>14</v>
      </c>
      <c r="G13" s="6" t="s">
        <v>156</v>
      </c>
      <c r="H13" s="6" t="s">
        <v>71</v>
      </c>
      <c r="I13" s="12" t="n">
        <v>46120</v>
      </c>
      <c r="J13" s="12" t="n">
        <v>46303</v>
      </c>
      <c r="K13" s="13" t="str">
        <f aca="true">IF($J13="","",IF($J13&lt;TODAY(),"Overdue",IF($J13&lt;=TODAY()+14,"Due Soon","Current")))</f>
        <v>Current</v>
      </c>
      <c r="L13" s="6" t="s">
        <v>157</v>
      </c>
      <c r="M13" s="6" t="s">
        <v>158</v>
      </c>
      <c r="N13" s="6"/>
      <c r="O13" s="6" t="s">
        <v>159</v>
      </c>
    </row>
    <row r="14" customFormat="false" ht="48" hidden="false" customHeight="true" outlineLevel="0" collapsed="false">
      <c r="A14" s="4" t="n">
        <v>9</v>
      </c>
      <c r="B14" s="4" t="s">
        <v>46</v>
      </c>
      <c r="C14" s="4" t="s">
        <v>160</v>
      </c>
      <c r="D14" s="4" t="s">
        <v>161</v>
      </c>
      <c r="E14" s="4" t="s">
        <v>162</v>
      </c>
      <c r="F14" s="4" t="n">
        <v>1</v>
      </c>
      <c r="G14" s="4" t="s">
        <v>163</v>
      </c>
      <c r="H14" s="4" t="s">
        <v>126</v>
      </c>
      <c r="I14" s="10" t="n">
        <v>46265</v>
      </c>
      <c r="J14" s="10" t="n">
        <v>46295</v>
      </c>
      <c r="K14" s="11" t="str">
        <f aca="true">IF($J14="","",IF($J14&lt;TODAY(),"Overdue",IF($J14&lt;=TODAY()+14,"Due Soon","Current")))</f>
        <v>Current</v>
      </c>
      <c r="L14" s="4" t="s">
        <v>164</v>
      </c>
      <c r="M14" s="4" t="s">
        <v>116</v>
      </c>
      <c r="N14" s="4"/>
      <c r="O14" s="4" t="s">
        <v>165</v>
      </c>
    </row>
    <row r="15" customFormat="false" ht="48" hidden="false" customHeight="true" outlineLevel="0" collapsed="false">
      <c r="A15" s="6" t="n">
        <v>10</v>
      </c>
      <c r="B15" s="6" t="s">
        <v>91</v>
      </c>
      <c r="C15" s="6" t="s">
        <v>166</v>
      </c>
      <c r="D15" s="6" t="s">
        <v>167</v>
      </c>
      <c r="E15" s="6" t="s">
        <v>168</v>
      </c>
      <c r="F15" s="6" t="n">
        <v>6</v>
      </c>
      <c r="G15" s="6" t="s">
        <v>169</v>
      </c>
      <c r="H15" s="6" t="s">
        <v>50</v>
      </c>
      <c r="I15" s="12" t="n">
        <v>46037</v>
      </c>
      <c r="J15" s="12" t="n">
        <v>46402</v>
      </c>
      <c r="K15" s="13" t="str">
        <f aca="true">IF($J15="","",IF($J15&lt;TODAY(),"Overdue",IF($J15&lt;=TODAY()+14,"Due Soon","Current")))</f>
        <v>Current</v>
      </c>
      <c r="L15" s="6" t="s">
        <v>51</v>
      </c>
      <c r="M15" s="6" t="s">
        <v>5</v>
      </c>
      <c r="N15" s="6"/>
      <c r="O15" s="6" t="s">
        <v>170</v>
      </c>
    </row>
    <row r="16" customFormat="false" ht="30" hidden="false" customHeight="true" outlineLevel="0" collapsed="false">
      <c r="A16" s="4"/>
      <c r="B16" s="4"/>
      <c r="C16" s="4"/>
      <c r="D16" s="4"/>
      <c r="E16" s="4"/>
      <c r="F16" s="4"/>
      <c r="G16" s="4"/>
      <c r="H16" s="4"/>
      <c r="I16" s="4"/>
      <c r="J16" s="4"/>
      <c r="K16" s="11" t="str">
        <f aca="true">IF($J16="","",IF($J16&lt;TODAY(),"Overdue",IF($J16&lt;=TODAY()+14,"Due Soon","Current")))</f>
        <v/>
      </c>
      <c r="L16" s="4"/>
      <c r="M16" s="4"/>
      <c r="N16" s="4"/>
      <c r="O16" s="4"/>
    </row>
    <row r="17" customFormat="false" ht="30" hidden="false" customHeight="true" outlineLevel="0" collapsed="false">
      <c r="A17" s="6"/>
      <c r="B17" s="6"/>
      <c r="C17" s="6"/>
      <c r="D17" s="6"/>
      <c r="E17" s="6"/>
      <c r="F17" s="6"/>
      <c r="G17" s="6"/>
      <c r="H17" s="6"/>
      <c r="I17" s="6"/>
      <c r="J17" s="6"/>
      <c r="K17" s="13" t="str">
        <f aca="true">IF($J17="","",IF($J17&lt;TODAY(),"Overdue",IF($J17&lt;=TODAY()+14,"Due Soon","Current")))</f>
        <v/>
      </c>
      <c r="L17" s="6"/>
      <c r="M17" s="6"/>
      <c r="N17" s="6"/>
      <c r="O17" s="6"/>
    </row>
    <row r="18" customFormat="false" ht="30" hidden="false" customHeight="true" outlineLevel="0" collapsed="false">
      <c r="A18" s="4"/>
      <c r="B18" s="4"/>
      <c r="C18" s="4"/>
      <c r="D18" s="4"/>
      <c r="E18" s="4"/>
      <c r="F18" s="4"/>
      <c r="G18" s="4"/>
      <c r="H18" s="4"/>
      <c r="I18" s="4"/>
      <c r="J18" s="4"/>
      <c r="K18" s="11" t="str">
        <f aca="true">IF($J18="","",IF($J18&lt;TODAY(),"Overdue",IF($J18&lt;=TODAY()+14,"Due Soon","Current")))</f>
        <v/>
      </c>
      <c r="L18" s="4"/>
      <c r="M18" s="4"/>
      <c r="N18" s="4"/>
      <c r="O18" s="4"/>
    </row>
    <row r="19" customFormat="false" ht="30" hidden="false" customHeight="true" outlineLevel="0" collapsed="false">
      <c r="A19" s="6"/>
      <c r="B19" s="6"/>
      <c r="C19" s="6"/>
      <c r="D19" s="6"/>
      <c r="E19" s="6"/>
      <c r="F19" s="6"/>
      <c r="G19" s="6"/>
      <c r="H19" s="6"/>
      <c r="I19" s="6"/>
      <c r="J19" s="6"/>
      <c r="K19" s="13" t="str">
        <f aca="true">IF($J19="","",IF($J19&lt;TODAY(),"Overdue",IF($J19&lt;=TODAY()+14,"Due Soon","Current")))</f>
        <v/>
      </c>
      <c r="L19" s="6"/>
      <c r="M19" s="6"/>
      <c r="N19" s="6"/>
      <c r="O19" s="6"/>
    </row>
    <row r="20" customFormat="false" ht="30" hidden="false" customHeight="true" outlineLevel="0" collapsed="false">
      <c r="A20" s="4"/>
      <c r="B20" s="4"/>
      <c r="C20" s="4"/>
      <c r="D20" s="4"/>
      <c r="E20" s="4"/>
      <c r="F20" s="4"/>
      <c r="G20" s="4"/>
      <c r="H20" s="4"/>
      <c r="I20" s="4"/>
      <c r="J20" s="4"/>
      <c r="K20" s="11" t="str">
        <f aca="true">IF($J20="","",IF($J20&lt;TODAY(),"Overdue",IF($J20&lt;=TODAY()+14,"Due Soon","Current")))</f>
        <v/>
      </c>
      <c r="L20" s="4"/>
      <c r="M20" s="4"/>
      <c r="N20" s="4"/>
      <c r="O20" s="4"/>
    </row>
    <row r="21" customFormat="false" ht="30" hidden="false" customHeight="true" outlineLevel="0" collapsed="false">
      <c r="A21" s="6"/>
      <c r="B21" s="6"/>
      <c r="C21" s="6"/>
      <c r="D21" s="6"/>
      <c r="E21" s="6"/>
      <c r="F21" s="6"/>
      <c r="G21" s="6"/>
      <c r="H21" s="6"/>
      <c r="I21" s="6"/>
      <c r="J21" s="6"/>
      <c r="K21" s="13" t="str">
        <f aca="true">IF($J21="","",IF($J21&lt;TODAY(),"Overdue",IF($J21&lt;=TODAY()+14,"Due Soon","Current")))</f>
        <v/>
      </c>
      <c r="L21" s="6"/>
      <c r="M21" s="6"/>
      <c r="N21" s="6"/>
      <c r="O21" s="6"/>
    </row>
    <row r="22" customFormat="false" ht="30" hidden="false" customHeight="true" outlineLevel="0" collapsed="false">
      <c r="A22" s="4"/>
      <c r="B22" s="4"/>
      <c r="C22" s="4"/>
      <c r="D22" s="4"/>
      <c r="E22" s="4"/>
      <c r="F22" s="4"/>
      <c r="G22" s="4"/>
      <c r="H22" s="4"/>
      <c r="I22" s="4"/>
      <c r="J22" s="4"/>
      <c r="K22" s="11" t="str">
        <f aca="true">IF($J22="","",IF($J22&lt;TODAY(),"Overdue",IF($J22&lt;=TODAY()+14,"Due Soon","Current")))</f>
        <v/>
      </c>
      <c r="L22" s="4"/>
      <c r="M22" s="4"/>
      <c r="N22" s="4"/>
      <c r="O22" s="4"/>
    </row>
    <row r="23" customFormat="false" ht="30" hidden="false" customHeight="true" outlineLevel="0" collapsed="false">
      <c r="A23" s="6"/>
      <c r="B23" s="6"/>
      <c r="C23" s="6"/>
      <c r="D23" s="6"/>
      <c r="E23" s="6"/>
      <c r="F23" s="6"/>
      <c r="G23" s="6"/>
      <c r="H23" s="6"/>
      <c r="I23" s="6"/>
      <c r="J23" s="6"/>
      <c r="K23" s="13" t="str">
        <f aca="true">IF($J23="","",IF($J23&lt;TODAY(),"Overdue",IF($J23&lt;=TODAY()+14,"Due Soon","Current")))</f>
        <v/>
      </c>
      <c r="L23" s="6"/>
      <c r="M23" s="6"/>
      <c r="N23" s="6"/>
      <c r="O23" s="6"/>
    </row>
    <row r="24" customFormat="false" ht="30" hidden="false" customHeight="true" outlineLevel="0" collapsed="false">
      <c r="A24" s="4"/>
      <c r="B24" s="4"/>
      <c r="C24" s="4"/>
      <c r="D24" s="4"/>
      <c r="E24" s="4"/>
      <c r="F24" s="4"/>
      <c r="G24" s="4"/>
      <c r="H24" s="4"/>
      <c r="I24" s="4"/>
      <c r="J24" s="4"/>
      <c r="K24" s="11" t="str">
        <f aca="true">IF($J24="","",IF($J24&lt;TODAY(),"Overdue",IF($J24&lt;=TODAY()+14,"Due Soon","Current")))</f>
        <v/>
      </c>
      <c r="L24" s="4"/>
      <c r="M24" s="4"/>
      <c r="N24" s="4"/>
      <c r="O24" s="4"/>
    </row>
    <row r="25" customFormat="false" ht="30" hidden="false" customHeight="true" outlineLevel="0" collapsed="false">
      <c r="A25" s="6"/>
      <c r="B25" s="6"/>
      <c r="C25" s="6"/>
      <c r="D25" s="6"/>
      <c r="E25" s="6"/>
      <c r="F25" s="6"/>
      <c r="G25" s="6"/>
      <c r="H25" s="6"/>
      <c r="I25" s="6"/>
      <c r="J25" s="6"/>
      <c r="K25" s="13" t="str">
        <f aca="true">IF($J25="","",IF($J25&lt;TODAY(),"Overdue",IF($J25&lt;=TODAY()+14,"Due Soon","Current")))</f>
        <v/>
      </c>
      <c r="L25" s="6"/>
      <c r="M25" s="6"/>
      <c r="N25" s="6"/>
      <c r="O25" s="6"/>
    </row>
    <row r="26" customFormat="false" ht="30" hidden="false" customHeight="true" outlineLevel="0" collapsed="false">
      <c r="A26" s="4"/>
      <c r="B26" s="4"/>
      <c r="C26" s="4"/>
      <c r="D26" s="4"/>
      <c r="E26" s="4"/>
      <c r="F26" s="4"/>
      <c r="G26" s="4"/>
      <c r="H26" s="4"/>
      <c r="I26" s="4"/>
      <c r="J26" s="4"/>
      <c r="K26" s="11" t="str">
        <f aca="true">IF($J26="","",IF($J26&lt;TODAY(),"Overdue",IF($J26&lt;=TODAY()+14,"Due Soon","Current")))</f>
        <v/>
      </c>
      <c r="L26" s="4"/>
      <c r="M26" s="4"/>
      <c r="N26" s="4"/>
      <c r="O26" s="4"/>
    </row>
    <row r="27" customFormat="false" ht="30" hidden="false" customHeight="true" outlineLevel="0" collapsed="false">
      <c r="A27" s="6"/>
      <c r="B27" s="6"/>
      <c r="C27" s="6"/>
      <c r="D27" s="6"/>
      <c r="E27" s="6"/>
      <c r="F27" s="6"/>
      <c r="G27" s="6"/>
      <c r="H27" s="6"/>
      <c r="I27" s="6"/>
      <c r="J27" s="6"/>
      <c r="K27" s="13" t="str">
        <f aca="true">IF($J27="","",IF($J27&lt;TODAY(),"Overdue",IF($J27&lt;=TODAY()+14,"Due Soon","Current")))</f>
        <v/>
      </c>
      <c r="L27" s="6"/>
      <c r="M27" s="6"/>
      <c r="N27" s="6"/>
      <c r="O27" s="6"/>
    </row>
    <row r="28" customFormat="false" ht="30" hidden="false" customHeight="true" outlineLevel="0" collapsed="false">
      <c r="A28" s="4"/>
      <c r="B28" s="4"/>
      <c r="C28" s="4"/>
      <c r="D28" s="4"/>
      <c r="E28" s="4"/>
      <c r="F28" s="4"/>
      <c r="G28" s="4"/>
      <c r="H28" s="4"/>
      <c r="I28" s="4"/>
      <c r="J28" s="4"/>
      <c r="K28" s="11" t="str">
        <f aca="true">IF($J28="","",IF($J28&lt;TODAY(),"Overdue",IF($J28&lt;=TODAY()+14,"Due Soon","Current")))</f>
        <v/>
      </c>
      <c r="L28" s="4"/>
      <c r="M28" s="4"/>
      <c r="N28" s="4"/>
      <c r="O28" s="4"/>
    </row>
    <row r="29" customFormat="false" ht="30" hidden="false" customHeight="true" outlineLevel="0" collapsed="false">
      <c r="A29" s="6"/>
      <c r="B29" s="6"/>
      <c r="C29" s="6"/>
      <c r="D29" s="6"/>
      <c r="E29" s="6"/>
      <c r="F29" s="6"/>
      <c r="G29" s="6"/>
      <c r="H29" s="6"/>
      <c r="I29" s="6"/>
      <c r="J29" s="6"/>
      <c r="K29" s="13" t="str">
        <f aca="true">IF($J29="","",IF($J29&lt;TODAY(),"Overdue",IF($J29&lt;=TODAY()+14,"Due Soon","Current")))</f>
        <v/>
      </c>
      <c r="L29" s="6"/>
      <c r="M29" s="6"/>
      <c r="N29" s="6"/>
      <c r="O29" s="6"/>
    </row>
    <row r="30" customFormat="false" ht="30" hidden="false" customHeight="true" outlineLevel="0" collapsed="false">
      <c r="A30" s="4"/>
      <c r="B30" s="4"/>
      <c r="C30" s="4"/>
      <c r="D30" s="4"/>
      <c r="E30" s="4"/>
      <c r="F30" s="4"/>
      <c r="G30" s="4"/>
      <c r="H30" s="4"/>
      <c r="I30" s="4"/>
      <c r="J30" s="4"/>
      <c r="K30" s="11" t="str">
        <f aca="true">IF($J30="","",IF($J30&lt;TODAY(),"Overdue",IF($J30&lt;=TODAY()+14,"Due Soon","Current")))</f>
        <v/>
      </c>
      <c r="L30" s="4"/>
      <c r="M30" s="4"/>
      <c r="N30" s="4"/>
      <c r="O30" s="4"/>
    </row>
    <row r="32" customFormat="false" ht="15.75" hidden="false" customHeight="true" outlineLevel="0" collapsed="false">
      <c r="K32" s="9" t="s">
        <v>24</v>
      </c>
      <c r="L32" s="9"/>
      <c r="M32" s="9"/>
      <c r="N32" s="9"/>
      <c r="O32" s="9"/>
    </row>
  </sheetData>
  <mergeCells count="4">
    <mergeCell ref="A1:O1"/>
    <mergeCell ref="A2:O2"/>
    <mergeCell ref="A3:O3"/>
    <mergeCell ref="K32:O32"/>
  </mergeCells>
  <conditionalFormatting sqref="K6:K30">
    <cfRule type="expression" priority="2" aboveAverage="0" equalAverage="0" bottom="0" percent="0" rank="0" text="" dxfId="1">
      <formula>$K6="Current"</formula>
    </cfRule>
    <cfRule type="expression" priority="3" aboveAverage="0" equalAverage="0" bottom="0" percent="0" rank="0" text="" dxfId="2">
      <formula>$K6="Due Soon"</formula>
    </cfRule>
    <cfRule type="expression" priority="4" aboveAverage="0" equalAverage="0" bottom="0" percent="0" rank="0" text="" dxfId="0">
      <formula>$K6="Overdue"</formula>
    </cfRule>
  </conditionalFormatting>
  <conditionalFormatting sqref="J6:J30">
    <cfRule type="expression" priority="5" aboveAverage="0" equalAverage="0" bottom="0" percent="0" rank="0" text="" dxfId="0">
      <formula>AND(ISNUMBER($J6),$J6&lt;TODAY())</formula>
    </cfRule>
  </conditionalFormatting>
  <conditionalFormatting sqref="M6:M30">
    <cfRule type="expression" priority="6" aboveAverage="0" equalAverage="0" bottom="0" percent="0" rank="0" text="" dxfId="0">
      <formula>OR($M6="Defect found",$M6="Out of service")</formula>
    </cfRule>
  </conditionalFormatting>
  <conditionalFormatting sqref="N6:N30">
    <cfRule type="expression" priority="7" aboveAverage="0" equalAverage="0" bottom="0" percent="0" rank="0" text="" dxfId="2">
      <formula>AND(ISNUMBER($N6),$N6&lt;=TODAY()+60)</formula>
    </cfRule>
  </conditionalFormatting>
  <dataValidations count="3">
    <dataValidation allowBlank="true" errorStyle="stop" operator="between" showDropDown="false" showErrorMessage="false" showInputMessage="false" sqref="C6:C30" type="list">
      <formula1>"Fire extinguisher (ABE dry powder),Fire extinguisher (CO2),Fire extinguisher (water),Fire extinguisher (foam),Fire blanket,Fire hose reel,First aid kit (Workplace Type B),First aid kit (Vehicle / remote),Automated external defibrillator,Spill kit (hydroca"</formula1>
      <formula2>0</formula2>
    </dataValidation>
    <dataValidation allowBlank="true" errorStyle="stop" operator="between" showDropDown="false" showErrorMessage="false" showInputMessage="false" sqref="H6:H30" type="list">
      <formula1>"Weekly,Monthly,Quarterly,Six-monthly,Annual,Five-yearly"</formula1>
      <formula2>0</formula2>
    </dataValidation>
    <dataValidation allowBlank="true" errorStyle="stop" operator="between" showDropDown="false" showErrorMessage="false" showInputMessage="false" sqref="M6:M30" type="list">
      <formula1>"Serviceable,Restocked,Restocked after drill,Ready (green indicator),Current,Defect found,Replaced,Out of service,Harness replaced,2 fittings failed,replaced"</formula1>
      <formula2>0</formula2>
    </dataValidation>
  </dataValidations>
  <printOptions headings="false" gridLines="false" gridLinesSet="true" horizontalCentered="false" verticalCentered="false"/>
  <pageMargins left="0.4" right="0.4" top="0.6"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MISAFE-IMS-TMP-040-V1.0 | Emergency Preparedness and Drill Register&amp;C&amp;8 © MiSAFE Solutions Pty Ltd | ABN 12 602 392 343 | Sunshine Coast QLD 4560 | contact@misafesolutions.com.au. All rights reserved.&amp;R&amp;8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120"/>
  </cols>
  <sheetData>
    <row r="1" customFormat="false" ht="49.5" hidden="false" customHeight="true" outlineLevel="0" collapsed="false">
      <c r="A1" s="1" t="s">
        <v>171</v>
      </c>
      <c r="B1" s="1"/>
    </row>
    <row r="2" customFormat="false" ht="18" hidden="false" customHeight="true" outlineLevel="0" collapsed="false">
      <c r="A2" s="2" t="s">
        <v>172</v>
      </c>
      <c r="B2" s="2"/>
    </row>
    <row r="4" customFormat="false" ht="21.75" hidden="false" customHeight="true" outlineLevel="0" collapsed="false">
      <c r="B4" s="14" t="s">
        <v>173</v>
      </c>
    </row>
    <row r="5" customFormat="false" ht="57.75" hidden="false" customHeight="true" outlineLevel="0" collapsed="false">
      <c r="B5" s="15" t="s">
        <v>174</v>
      </c>
    </row>
    <row r="6" customFormat="false" ht="21.75" hidden="false" customHeight="true" outlineLevel="0" collapsed="false">
      <c r="B6" s="14" t="s">
        <v>175</v>
      </c>
    </row>
    <row r="7" customFormat="false" ht="57.75" hidden="false" customHeight="true" outlineLevel="0" collapsed="false">
      <c r="B7" s="15" t="s">
        <v>176</v>
      </c>
    </row>
    <row r="8" customFormat="false" ht="57.75" hidden="false" customHeight="true" outlineLevel="0" collapsed="false">
      <c r="B8" s="15" t="s">
        <v>177</v>
      </c>
    </row>
    <row r="9" customFormat="false" ht="57.75" hidden="false" customHeight="true" outlineLevel="0" collapsed="false">
      <c r="B9" s="15" t="s">
        <v>178</v>
      </c>
    </row>
    <row r="10" customFormat="false" ht="21.75" hidden="false" customHeight="true" outlineLevel="0" collapsed="false">
      <c r="B10" s="14" t="s">
        <v>179</v>
      </c>
    </row>
    <row r="11" customFormat="false" ht="57.75" hidden="false" customHeight="true" outlineLevel="0" collapsed="false">
      <c r="B11" s="15" t="s">
        <v>180</v>
      </c>
    </row>
    <row r="12" customFormat="false" ht="57.75" hidden="false" customHeight="true" outlineLevel="0" collapsed="false">
      <c r="B12" s="15" t="s">
        <v>181</v>
      </c>
    </row>
    <row r="13" customFormat="false" ht="21.75" hidden="false" customHeight="true" outlineLevel="0" collapsed="false">
      <c r="B13" s="14" t="s">
        <v>182</v>
      </c>
    </row>
    <row r="14" customFormat="false" ht="57.75" hidden="false" customHeight="true" outlineLevel="0" collapsed="false">
      <c r="B14" s="15" t="s">
        <v>183</v>
      </c>
    </row>
    <row r="15" customFormat="false" ht="21.75" hidden="false" customHeight="true" outlineLevel="0" collapsed="false">
      <c r="B15" s="14" t="s">
        <v>184</v>
      </c>
    </row>
    <row r="16" customFormat="false" ht="57.75" hidden="false" customHeight="true" outlineLevel="0" collapsed="false">
      <c r="B16" s="15" t="s">
        <v>185</v>
      </c>
    </row>
    <row r="17" customFormat="false" ht="21.75" hidden="false" customHeight="true" outlineLevel="0" collapsed="false">
      <c r="B17" s="14" t="s">
        <v>186</v>
      </c>
    </row>
    <row r="18" customFormat="false" ht="57.75" hidden="false" customHeight="true" outlineLevel="0" collapsed="false">
      <c r="B18" s="15" t="s">
        <v>187</v>
      </c>
    </row>
    <row r="19" customFormat="false" ht="21.75" hidden="false" customHeight="true" outlineLevel="0" collapsed="false">
      <c r="B19" s="14" t="s">
        <v>188</v>
      </c>
    </row>
    <row r="20" customFormat="false" ht="57.75" hidden="false" customHeight="true" outlineLevel="0" collapsed="false">
      <c r="B20" s="15" t="s">
        <v>189</v>
      </c>
    </row>
    <row r="22" customFormat="false" ht="15.75" hidden="false" customHeight="true" outlineLevel="0" collapsed="false">
      <c r="A22" s="9" t="s">
        <v>24</v>
      </c>
      <c r="B22" s="9"/>
    </row>
  </sheetData>
  <mergeCells count="3">
    <mergeCell ref="A1:B1"/>
    <mergeCell ref="A2:B2"/>
    <mergeCell ref="A22:B22"/>
  </mergeCells>
  <printOptions headings="false" gridLines="false" gridLinesSet="true" horizontalCentered="false" verticalCentered="false"/>
  <pageMargins left="0.4" right="0.4" top="0.6"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MISAFE-IMS-TMP-040-V1.0 | Emergency Preparedness and Drill Register&amp;C&amp;8 © MiSAFE Solutions Pty Ltd | ABN 12 602 392 343 | Sunshine Coast QLD 4560 | contact@misafesolutions.com.au. All rights reserved.&amp;R&amp;8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110"/>
  </cols>
  <sheetData>
    <row r="1" customFormat="false" ht="49.5" hidden="false" customHeight="true" outlineLevel="0" collapsed="false">
      <c r="A1" s="1" t="s">
        <v>190</v>
      </c>
      <c r="B1" s="1"/>
    </row>
    <row r="3" customFormat="false" ht="21.75" hidden="false" customHeight="true" outlineLevel="0" collapsed="false">
      <c r="B3" s="14" t="s">
        <v>191</v>
      </c>
    </row>
    <row r="4" customFormat="false" ht="31.5" hidden="false" customHeight="true" outlineLevel="0" collapsed="false">
      <c r="B4" s="15" t="s">
        <v>192</v>
      </c>
    </row>
    <row r="6" customFormat="false" ht="21.75" hidden="false" customHeight="true" outlineLevel="0" collapsed="false">
      <c r="B6" s="14" t="s">
        <v>193</v>
      </c>
    </row>
    <row r="7" customFormat="false" ht="79.5" hidden="false" customHeight="true" outlineLevel="0" collapsed="false">
      <c r="B7" s="15" t="s">
        <v>194</v>
      </c>
    </row>
    <row r="8" customFormat="false" ht="79.5" hidden="false" customHeight="true" outlineLevel="0" collapsed="false">
      <c r="B8" s="15" t="s">
        <v>195</v>
      </c>
    </row>
    <row r="9" customFormat="false" ht="79.5" hidden="false" customHeight="true" outlineLevel="0" collapsed="false">
      <c r="B9" s="15" t="s">
        <v>196</v>
      </c>
    </row>
    <row r="11" customFormat="false" ht="6" hidden="false" customHeight="true" outlineLevel="0" collapsed="false">
      <c r="B11" s="16"/>
    </row>
    <row r="13" customFormat="false" ht="27.75" hidden="false" customHeight="true" outlineLevel="0" collapsed="false">
      <c r="B13" s="17" t="s">
        <v>192</v>
      </c>
    </row>
  </sheetData>
  <mergeCells count="1">
    <mergeCell ref="A1:B1"/>
  </mergeCells>
  <printOptions headings="false" gridLines="false" gridLinesSet="true" horizontalCentered="false" verticalCentered="false"/>
  <pageMargins left="0.4" right="0.4" top="0.6"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MISAFE-IMS-TMP-040-V1.0 | Emergency Preparedness and Drill Register&amp;C&amp;8 © MiSAFE Solutions Pty Ltd | ABN 12 602 392 343 | Sunshine Coast QLD 4560 | contact@misafesolutions.com.au. All rights reserved.&amp;R&amp;8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LibreOffice/26.2.5.2$Linux_AARCH64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2026-09-08T23:31:59Z</dcterms:created>
  <dc:creator>openpyxl</dc:creator>
  <dc:description/>
  <dc:language>en-US</dc:language>
  <cp:lastModifiedBy/>
  <dcterms:modified xsi:type="dcterms:W3CDTF">2026-09-08T23:31:59Z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