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xr:revisionPtr revIDLastSave="0" documentId="11_3006F5E1C8824F0D9E2BED8445223ADC94C3C445" xr6:coauthVersionLast="47" xr6:coauthVersionMax="47" xr10:uidLastSave="{00000000-0000-0000-0000-000000000000}"/>
  <bookViews>
    <workbookView xWindow="0" yWindow="0" windowWidth="16384" windowHeight="8192" tabRatio="500" xr2:uid="{00000000-000D-0000-FFFF-FFFF00000000}"/>
  </bookViews>
  <sheets>
    <sheet name="Lifecycle Register" sheetId="1" r:id="rId1"/>
    <sheet name="Summary" sheetId="2" r:id="rId2"/>
    <sheet name="Instructions" sheetId="3" r:id="rId3"/>
    <sheet name="Disclaimer &amp; Copyright" sheetId="4" r:id="rId4"/>
  </sheets>
  <definedNames>
    <definedName name="_xlnm.Print_Titles" localSheetId="0">'Lifecycle Register'!$5:$5</definedName>
  </definedNames>
  <calcPr calcId="0" fullCalcOnLoad="1" iterateDelta="1E-4"/>
  <extLst>
    <ext xmlns:x15="http://schemas.microsoft.com/office/spreadsheetml/2010/11/main" uri="{140A7094-0E35-4892-8432-C4D2E57EDEB5}">
      <x15:workbookPr chartTrackingRefBase="1"/>
    </ext>
    <ext xmlns:loext="http://schemas.libreoffice.org/" uri="{7626C862-2A13-11E5-B345-FEFF819CDC9F}">
      <loext:extCalcPr stringRefSyntax="ExcelA1"/>
    </ext>
  </extLst>
</workbook>
</file>

<file path=xl/calcChain.xml><?xml version="1.0" encoding="utf-8"?>
<calcChain xmlns="http://schemas.openxmlformats.org/spreadsheetml/2006/main">
  <c r="F12" i="2" l="1"/>
  <c r="F11" i="2"/>
  <c r="C11" i="2"/>
  <c r="F10" i="2"/>
  <c r="F9" i="2"/>
  <c r="C9" i="2"/>
  <c r="C8" i="2"/>
  <c r="C7" i="2"/>
  <c r="F6" i="2"/>
  <c r="C6" i="2"/>
  <c r="F5" i="2"/>
  <c r="C5" i="2"/>
  <c r="F4" i="2"/>
  <c r="C4" i="2"/>
  <c r="N30" i="1"/>
  <c r="M30" i="1"/>
  <c r="N29" i="1"/>
  <c r="M29" i="1"/>
  <c r="N28" i="1"/>
  <c r="M28" i="1"/>
  <c r="N27" i="1"/>
  <c r="M27" i="1"/>
  <c r="N26" i="1"/>
  <c r="M26" i="1"/>
  <c r="N25" i="1"/>
  <c r="M25" i="1"/>
  <c r="N24" i="1"/>
  <c r="M24" i="1"/>
  <c r="N23" i="1"/>
  <c r="M23" i="1"/>
  <c r="N22" i="1"/>
  <c r="M22" i="1"/>
  <c r="N21" i="1"/>
  <c r="M21" i="1"/>
  <c r="N20" i="1"/>
  <c r="M20" i="1"/>
  <c r="N19" i="1"/>
  <c r="M19" i="1"/>
  <c r="N18" i="1"/>
  <c r="M18" i="1"/>
  <c r="N17" i="1"/>
  <c r="M17" i="1"/>
  <c r="N16" i="1"/>
  <c r="M16" i="1"/>
  <c r="N15" i="1"/>
  <c r="M15" i="1"/>
  <c r="N14" i="1"/>
  <c r="M14" i="1"/>
  <c r="N13" i="1"/>
  <c r="M13" i="1"/>
  <c r="N12" i="1"/>
  <c r="M12" i="1"/>
  <c r="N11" i="1"/>
  <c r="M11" i="1"/>
  <c r="N10" i="1"/>
  <c r="M10" i="1"/>
  <c r="N9" i="1"/>
  <c r="M9" i="1"/>
  <c r="N8" i="1"/>
  <c r="M8" i="1"/>
  <c r="N7" i="1"/>
  <c r="M7" i="1"/>
  <c r="N6" i="1"/>
  <c r="M6" i="1"/>
</calcChain>
</file>

<file path=xl/sharedStrings.xml><?xml version="1.0" encoding="utf-8"?>
<sst xmlns="http://schemas.openxmlformats.org/spreadsheetml/2006/main" count="121" uniqueCount="92">
  <si>
    <t>LIFECYCLE IMPACT REGISTER</t>
  </si>
  <si>
    <r>
      <rPr>
        <b/>
        <sz val="9"/>
        <color rgb="FF000000"/>
        <rFont val="Arial"/>
        <charset val="1"/>
      </rPr>
      <t xml:space="preserve">Document ID: </t>
    </r>
    <r>
      <rPr>
        <sz val="9"/>
        <color rgb="FF000000"/>
        <rFont val="Arial"/>
        <charset val="1"/>
      </rPr>
      <t>MISAFE-IMS-TMP-043-V1.0</t>
    </r>
    <r>
      <rPr>
        <sz val="9"/>
        <color rgb="FF808080"/>
        <rFont val="Arial"/>
        <charset val="1"/>
      </rPr>
      <t xml:space="preserve">    |    </t>
    </r>
    <r>
      <rPr>
        <b/>
        <sz val="9"/>
        <color rgb="FF000000"/>
        <rFont val="Arial"/>
        <charset val="1"/>
      </rPr>
      <t xml:space="preserve">Version: </t>
    </r>
    <r>
      <rPr>
        <sz val="9"/>
        <color rgb="FF000000"/>
        <rFont val="Arial"/>
        <charset val="1"/>
      </rPr>
      <t>1.0</t>
    </r>
    <r>
      <rPr>
        <sz val="9"/>
        <color rgb="FF808080"/>
        <rFont val="Arial"/>
        <charset val="1"/>
      </rPr>
      <t xml:space="preserve">    |    </t>
    </r>
    <r>
      <rPr>
        <b/>
        <sz val="9"/>
        <color rgb="FF000000"/>
        <rFont val="Arial"/>
        <charset val="1"/>
      </rPr>
      <t xml:space="preserve">Issue Date: </t>
    </r>
    <r>
      <rPr>
        <sz val="9"/>
        <color rgb="FF000000"/>
        <rFont val="Arial"/>
        <charset val="1"/>
      </rPr>
      <t>[Insert]</t>
    </r>
    <r>
      <rPr>
        <sz val="9"/>
        <color rgb="FF808080"/>
        <rFont val="Arial"/>
        <charset val="1"/>
      </rPr>
      <t xml:space="preserve">    |    </t>
    </r>
    <r>
      <rPr>
        <b/>
        <sz val="9"/>
        <color rgb="FF000000"/>
        <rFont val="Arial"/>
        <charset val="1"/>
      </rPr>
      <t xml:space="preserve">Next Review: </t>
    </r>
    <r>
      <rPr>
        <sz val="9"/>
        <color rgb="FF000000"/>
        <rFont val="Arial"/>
        <charset val="1"/>
      </rPr>
      <t>[Insert]</t>
    </r>
    <r>
      <rPr>
        <sz val="9"/>
        <color rgb="FF808080"/>
        <rFont val="Arial"/>
        <charset val="1"/>
      </rPr>
      <t xml:space="preserve">    |    </t>
    </r>
    <r>
      <rPr>
        <b/>
        <sz val="9"/>
        <color rgb="FF000000"/>
        <rFont val="Arial"/>
        <charset val="1"/>
      </rPr>
      <t xml:space="preserve">Owner: </t>
    </r>
    <r>
      <rPr>
        <sz val="9"/>
        <color rgb="FF000000"/>
        <rFont val="Arial"/>
        <charset val="1"/>
      </rPr>
      <t>[Insert Responsible Position]</t>
    </r>
    <r>
      <rPr>
        <sz val="9"/>
        <color rgb="FF808080"/>
        <rFont val="Arial"/>
        <charset val="1"/>
      </rPr>
      <t xml:space="preserve">    |    </t>
    </r>
    <r>
      <rPr>
        <b/>
        <sz val="9"/>
        <color rgb="FF000000"/>
        <rFont val="Arial"/>
        <charset val="1"/>
      </rPr>
      <t xml:space="preserve">Approved By: </t>
    </r>
    <r>
      <rPr>
        <sz val="9"/>
        <color rgb="FF000000"/>
        <rFont val="Arial"/>
        <charset val="1"/>
      </rPr>
      <t>[Insert]</t>
    </r>
  </si>
  <si>
    <r>
      <rPr>
        <b/>
        <sz val="9"/>
        <color rgb="FF000000"/>
        <rFont val="Arial"/>
        <charset val="1"/>
      </rPr>
      <t xml:space="preserve">ISO References: </t>
    </r>
    <r>
      <rPr>
        <sz val="9"/>
        <color rgb="FF000000"/>
        <rFont val="Arial"/>
        <charset val="1"/>
      </rPr>
      <t>ISO 14001 Cl 6.1.2 &amp; 8.1; ISO 9001 Cl 8.3 &amp; 8.5.5; ISO 45001 Cl 8.1.3 &amp; 8.1.4</t>
    </r>
    <r>
      <rPr>
        <sz val="9"/>
        <color rgb="FF808080"/>
        <rFont val="Arial"/>
        <charset val="1"/>
      </rPr>
      <t xml:space="preserve">    |    </t>
    </r>
    <r>
      <rPr>
        <b/>
        <sz val="9"/>
        <color rgb="FF000000"/>
        <rFont val="Arial"/>
        <charset val="1"/>
      </rPr>
      <t xml:space="preserve">Legislation: </t>
    </r>
    <r>
      <rPr>
        <sz val="9"/>
        <color rgb="FF000000"/>
        <rFont val="Arial"/>
        <charset val="1"/>
      </rPr>
      <t>WHS Act 2011 ss 22-26; WHS Regulation Ch 5 &amp; 7; state environmental protection legislation</t>
    </r>
  </si>
  <si>
    <t>No.</t>
  </si>
  <si>
    <t>Product / Service / Project</t>
  </si>
  <si>
    <t>Lifecycle Stage</t>
  </si>
  <si>
    <t>Impact Area</t>
  </si>
  <si>
    <t>Aspect / Hazard / Quality Risk</t>
  </si>
  <si>
    <t>Potential Impact</t>
  </si>
  <si>
    <t>Risk Rating</t>
  </si>
  <si>
    <t>Controls Applied</t>
  </si>
  <si>
    <t>Legal / Standard Reference</t>
  </si>
  <si>
    <t>Stage Owner</t>
  </si>
  <si>
    <t>Last Reviewed</t>
  </si>
  <si>
    <t>Review Frequency (months)</t>
  </si>
  <si>
    <t>Next Review Due</t>
  </si>
  <si>
    <t>Review Status</t>
  </si>
  <si>
    <t>Precast drainage pit installation (Project A)</t>
  </si>
  <si>
    <t>Design &amp; Development</t>
  </si>
  <si>
    <t>Safety</t>
  </si>
  <si>
    <t>Pit and lid weights exceed safe manual handling limits</t>
  </si>
  <si>
    <t>Musculoskeletal injury during placement and future maintenance</t>
  </si>
  <si>
    <t>High</t>
  </si>
  <si>
    <t>Specify lid weights for mechanical lifting; add lifting anchors; design review signed before order</t>
  </si>
  <si>
    <t>WHS Act s 22; ISO 9001 Cl 8.3.4</t>
  </si>
  <si>
    <t>Design Lead (J. Smith)</t>
  </si>
  <si>
    <t>Procurement &amp; Supply</t>
  </si>
  <si>
    <t>Environment</t>
  </si>
  <si>
    <t>Cement product and packaging with no safety data sheet on file</t>
  </si>
  <si>
    <t>Uncontrolled chemical exposure and packaging waste</t>
  </si>
  <si>
    <t>Medium</t>
  </si>
  <si>
    <t>SDS requested before order; approved supplier list; return-packaging clause in purchase order</t>
  </si>
  <si>
    <t>WHS Reg Ch 7; ISO 14001 Cl 8.1; ISO 45001 Cl 8.1.4</t>
  </si>
  <si>
    <t>Procurement Officer (A. Jones)</t>
  </si>
  <si>
    <t>Delivery &amp; Installation</t>
  </si>
  <si>
    <t>Crane and excavator lift near live traffic and buried services</t>
  </si>
  <si>
    <t>Struck-by injury; service strike</t>
  </si>
  <si>
    <t>Extreme</t>
  </si>
  <si>
    <t>Lift plan and exclusion zone; dial-before-you-dig; traffic management plan; certified rigger</t>
  </si>
  <si>
    <t>WHS Reg Ch 5 &amp; 6; AS 2550</t>
  </si>
  <si>
    <t>Site Supervisor (C. Brown)</t>
  </si>
  <si>
    <t>Use &amp; Operation</t>
  </si>
  <si>
    <t>Quality</t>
  </si>
  <si>
    <t>Client not given inspection and cleaning guidance at handover</t>
  </si>
  <si>
    <t>Premature blockage and warranty claim</t>
  </si>
  <si>
    <t>Handover pack with inspection intervals and access requirements</t>
  </si>
  <si>
    <t>ISO 9001 Cl 8.5.5</t>
  </si>
  <si>
    <t>Project Manager (A. Jones)</t>
  </si>
  <si>
    <t>Maintenance &amp; Servicing</t>
  </si>
  <si>
    <t>Confined space entry during future pit maintenance</t>
  </si>
  <si>
    <t>Asphyxiation or toxic atmosphere exposure</t>
  </si>
  <si>
    <t>Confined space warning on lid; entry permit requirement noted in handover pack</t>
  </si>
  <si>
    <t>WHS Reg Ch 4 Pt 4.3; AS 2865</t>
  </si>
  <si>
    <t>Client representative</t>
  </si>
  <si>
    <t>End of Life &amp; Disposal</t>
  </si>
  <si>
    <t>Contaminated spoil and offcuts sent to the wrong facility</t>
  </si>
  <si>
    <t>Environmental harm, penalties and clean-up cost</t>
  </si>
  <si>
    <t>Spoil classified before removal; tracked loads to licensed facility; records kept</t>
  </si>
  <si>
    <t>State EP legislation (e.g. EP Act 1994 (Qld) s 319); ISO 14001 Cl 8.1</t>
  </si>
  <si>
    <t>[Add additional lifecycle entries here]</t>
  </si>
  <si>
    <t>Copyright © MiSAFE Solutions Pty Ltd.</t>
  </si>
  <si>
    <t>LIFECYCLE IMPACT DASHBOARD</t>
  </si>
  <si>
    <t>Entries</t>
  </si>
  <si>
    <t>Current</t>
  </si>
  <si>
    <t>Due Soon</t>
  </si>
  <si>
    <t>Overdue</t>
  </si>
  <si>
    <t>Low</t>
  </si>
  <si>
    <t>Total entries</t>
  </si>
  <si>
    <t>Counts update automatically from the Lifecycle Register tab. Overdue reviews are flagged in orange and should be closed out before the next management review. Any High or Extreme entry without a named control is a priority for the next QHSE leadership meeting.</t>
  </si>
  <si>
    <t>INSTRUCTIONS: LIFECYCLE IMPACT REGISTER</t>
  </si>
  <si>
    <t>Purpose</t>
  </si>
  <si>
    <t>This register maps the quality, safety and environmental impacts of each product, service or project across its whole lifecycle, from design through procurement, delivery, use, maintenance and end of life. It supports the life cycle perspective required by ISO 14001:2015 Clauses 6.1.2 and 8.1, design and post-delivery control under ISO 9001:2015 Clauses 8.3 and 8.5.5, procurement and change control under ISO 45001:2018 Clauses 8.1.3 and 8.1.4, and the duties of designers, manufacturers, importers, suppliers and installers under sections 22 to 26 of the Work Health and Safety Act 2011.</t>
  </si>
  <si>
    <t>How to populate the register</t>
  </si>
  <si>
    <t>Step 1: List each major product, service or project type. Use one block of rows per item and repeat it for every lifecycle stage that applies.</t>
  </si>
  <si>
    <t>Step 2: For each stage, record the aspect, hazard or quality risk, and the potential impact. Choose the Impact Area (Quality, Safety or Environment) from the dropdown.</t>
  </si>
  <si>
    <t>Step 3: Rate the risk using the same matrix as your Risk and Opportunity Register. Record the controls you apply, the legal or standard reference, and the person who owns the stage.</t>
  </si>
  <si>
    <t>Step 4: Enter the Last Reviewed date and the Review Frequency in months. Do not type over the Next Review Due or Review Status columns, because both are calculated automatically.</t>
  </si>
  <si>
    <t>Review status definitions</t>
  </si>
  <si>
    <t>Current: the next review is more than 30 days away. Due Soon: the next review falls within 30 days. Overdue: the review date has passed. Overdue items are highlighted in orange and counted on the Summary tab.</t>
  </si>
  <si>
    <t>Review cycle</t>
  </si>
  <si>
    <t>Review High and Extreme entries at least every six months and lower rated entries at least every twelve months. Review any entry immediately when a design, supplier, method or disposal route changes, and process that change through your ISO 45001 Clause 8.1.3 management of change procedure.</t>
  </si>
  <si>
    <t>Management review feed</t>
  </si>
  <si>
    <t>Use the Summary tab as an input to management review, showing the spread of impacts by lifecycle stage, overdue reviews and high risk entries.</t>
  </si>
  <si>
    <t>Document control</t>
  </si>
  <si>
    <t>Any change to this register triggers a version increment. Minor edits increase the decimal (V1.1). Material structural changes increase the whole number (V2.0).</t>
  </si>
  <si>
    <t>DISCLAIMER &amp; COPYRIGHT</t>
  </si>
  <si>
    <t>Copyright</t>
  </si>
  <si>
    <t>© MiSAFE Solutions Pty Ltd | ABN 12 602 392 343 | Sunshine Coast QLD 4560 | contact@misafesolutions.com.au. All rights reserved.</t>
  </si>
  <si>
    <t>Disclaimer</t>
  </si>
  <si>
    <t>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</si>
  <si>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Users are responsible for ensuring the template suits their specific business context, operational risk profile, and applicable legal, regulatory and contractual obligations. The template does not constitute legal, financial or specific safety advice.</t>
  </si>
  <si>
    <t>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</si>
</sst>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theme="1"/>
      <name val="Calibri"/>
      <family val="2"/>
      <charset val="1"/>
    </font>
    <font>
      <b/>
      <sz val="14"/>
      <color rgb="FFFFFFFF"/>
      <name val="Arial"/>
      <charset val="1"/>
    </font>
    <font>
      <b/>
      <sz val="9"/>
      <color rgb="FF000000"/>
      <name val="Arial"/>
      <charset val="1"/>
    </font>
    <font>
      <sz val="9"/>
      <color rgb="FF000000"/>
      <name val="Arial"/>
      <charset val="1"/>
    </font>
    <font>
      <sz val="9"/>
      <color rgb="FF808080"/>
      <name val="Arial"/>
      <charset val="1"/>
    </font>
    <font>
      <b/>
      <sz val="10"/>
      <color rgb="FFFFFFFF"/>
      <name val="Arial"/>
      <charset val="1"/>
    </font>
    <font>
      <i/>
      <sz val="8"/>
      <color rgb="FF808080"/>
      <name val="Arial"/>
      <charset val="1"/>
    </font>
    <font>
      <b/>
      <sz val="9"/>
      <name val="Arial"/>
      <charset val="1"/>
    </font>
    <font>
      <i/>
      <sz val="9"/>
      <color rgb="FF595959"/>
      <name val="Arial"/>
      <charset val="1"/>
    </font>
    <font>
      <b/>
      <sz val="11"/>
      <color rgb="FF42515A"/>
      <name val="Arial"/>
      <charset val="1"/>
    </font>
    <font>
      <i/>
      <sz val="8"/>
      <color rgb="FF595959"/>
      <name val="Arial"/>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9">
    <xf numFmtId="0" fontId="0" fillId="0" borderId="0" xfId="0"/>
    <xf numFmtId="0" fontId="8" fillId="0" borderId="0" xfId="0" applyFont="1" applyAlignment="1">
      <alignment vertical="top" wrapText="1"/>
    </xf>
    <xf numFmtId="0" fontId="6" fillId="0" borderId="0" xfId="0" applyFont="1" applyAlignment="1">
      <alignment horizontal="right" vertical="center" indent="1"/>
    </xf>
    <xf numFmtId="0" fontId="2" fillId="0" borderId="0" xfId="0" applyFont="1" applyAlignment="1">
      <alignment horizontal="left" vertical="center" indent="1"/>
    </xf>
    <xf numFmtId="0" fontId="1" fillId="2" borderId="0" xfId="0" applyFont="1" applyFill="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164" fontId="3" fillId="0" borderId="1" xfId="0" applyNumberFormat="1" applyFont="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3" fillId="0" borderId="1" xfId="0" applyFont="1" applyBorder="1" applyAlignment="1">
      <alignment horizontal="center" vertical="center"/>
    </xf>
    <xf numFmtId="0" fontId="7" fillId="3" borderId="1" xfId="0" applyFont="1" applyFill="1" applyBorder="1"/>
    <xf numFmtId="0" fontId="7" fillId="3" borderId="1" xfId="0" applyFont="1" applyFill="1" applyBorder="1" applyAlignment="1">
      <alignment horizontal="center"/>
    </xf>
    <xf numFmtId="0" fontId="9" fillId="0" borderId="0" xfId="0" applyFont="1"/>
    <xf numFmtId="0" fontId="3" fillId="0" borderId="0" xfId="0" applyFont="1" applyAlignment="1">
      <alignment vertical="top" wrapText="1"/>
    </xf>
    <xf numFmtId="0" fontId="0" fillId="4" borderId="0" xfId="0" applyFill="1"/>
    <xf numFmtId="0" fontId="10" fillId="0" borderId="0" xfId="0" applyFont="1" applyAlignment="1">
      <alignment horizontal="center" vertical="top" wrapText="1"/>
    </xf>
  </cellXfs>
  <cellStyles count="1">
    <cellStyle name="Normal" xfId="0" builtinId="0"/>
  </cellStyles>
  <dxfs count="8">
    <dxf>
      <font>
        <b/>
        <sz val="9"/>
        <color rgb="FFFFFFFF"/>
        <name val="Arial"/>
        <charset val="1"/>
      </font>
      <fill>
        <patternFill>
          <bgColor rgb="FFF7941E"/>
        </patternFill>
      </fill>
    </dxf>
    <dxf>
      <font>
        <b/>
        <sz val="9"/>
        <color rgb="FFFFFFFF"/>
        <name val="Arial"/>
        <charset val="1"/>
      </font>
      <fill>
        <patternFill>
          <bgColor rgb="FFF7941E"/>
        </patternFill>
      </fill>
    </dxf>
    <dxf>
      <font>
        <b/>
        <sz val="9"/>
        <color rgb="FFFFFFFF"/>
        <name val="Arial"/>
        <charset val="1"/>
      </font>
      <fill>
        <patternFill>
          <bgColor rgb="FFF7941E"/>
        </patternFill>
      </fill>
    </dxf>
    <dxf>
      <font>
        <b/>
        <sz val="9"/>
        <color rgb="FF000000"/>
        <name val="Arial"/>
        <charset val="1"/>
      </font>
      <fill>
        <patternFill>
          <bgColor rgb="FFFFE699"/>
        </patternFill>
      </fill>
    </dxf>
    <dxf>
      <font>
        <b/>
        <sz val="9"/>
        <color rgb="FF006100"/>
        <name val="Arial"/>
        <charset val="1"/>
      </font>
      <fill>
        <patternFill>
          <bgColor rgb="FFC6EFCE"/>
        </patternFill>
      </fill>
    </dxf>
    <dxf>
      <font>
        <b/>
        <sz val="9"/>
        <color rgb="FFFFFFFF"/>
        <name val="Arial"/>
        <charset val="1"/>
      </font>
      <fill>
        <patternFill>
          <bgColor rgb="FFF7941E"/>
        </patternFill>
      </fill>
    </dxf>
    <dxf>
      <font>
        <b/>
        <sz val="9"/>
        <color rgb="FF000000"/>
        <name val="Arial"/>
        <charset val="1"/>
      </font>
      <fill>
        <patternFill>
          <bgColor rgb="FFFFE699"/>
        </patternFill>
      </fill>
    </dxf>
    <dxf>
      <font>
        <b/>
        <sz val="9"/>
        <color rgb="FF006100"/>
        <name val="Arial"/>
        <charset val="1"/>
      </font>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1609200</xdr:colOff>
      <xdr:row>0</xdr:row>
      <xdr:rowOff>571320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961640" cy="571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1679760</xdr:colOff>
      <xdr:row>0</xdr:row>
      <xdr:rowOff>571320</xdr:rowOff>
    </xdr:to>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1961640" cy="571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1679760</xdr:colOff>
      <xdr:row>0</xdr:row>
      <xdr:rowOff>571320</xdr:rowOff>
    </xdr:to>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0" y="0"/>
          <a:ext cx="1961640" cy="5713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1679760</xdr:colOff>
      <xdr:row>0</xdr:row>
      <xdr:rowOff>571320</xdr:rowOff>
    </xdr:to>
    <xdr:pic>
      <xdr:nvPicPr>
        <xdr:cNvPr id="3" name="Image 1" descr="Picture">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0" y="0"/>
          <a:ext cx="1961640" cy="5713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1"/>
  <sheetViews>
    <sheetView tabSelected="1" zoomScaleNormal="100" workbookViewId="0">
      <pane ySplit="5" topLeftCell="A6" activePane="bottomLeft" state="frozen"/>
      <selection pane="bottomLeft"/>
    </sheetView>
  </sheetViews>
  <sheetFormatPr defaultColWidth="8.7109375" defaultRowHeight="15"/>
  <cols>
    <col min="1" max="1" width="5" customWidth="1"/>
    <col min="2" max="2" width="26" customWidth="1"/>
    <col min="3" max="3" width="22" customWidth="1"/>
    <col min="4" max="4" width="13" customWidth="1"/>
    <col min="5" max="5" width="34" customWidth="1"/>
    <col min="6" max="6" width="30" customWidth="1"/>
    <col min="7" max="7" width="11" customWidth="1"/>
    <col min="8" max="8" width="36" customWidth="1"/>
    <col min="9" max="9" width="26" customWidth="1"/>
    <col min="10" max="10" width="18" customWidth="1"/>
    <col min="11" max="12" width="12" customWidth="1"/>
    <col min="13" max="14" width="13" customWidth="1"/>
  </cols>
  <sheetData>
    <row r="1" spans="1:14" ht="49.5" customHeight="1">
      <c r="A1" s="4" t="s">
        <v>0</v>
      </c>
      <c r="B1" s="4"/>
      <c r="C1" s="4"/>
      <c r="D1" s="4"/>
      <c r="E1" s="4"/>
      <c r="F1" s="4"/>
      <c r="G1" s="4"/>
      <c r="H1" s="4"/>
      <c r="I1" s="4"/>
      <c r="J1" s="4"/>
      <c r="K1" s="4"/>
      <c r="L1" s="4"/>
      <c r="M1" s="4"/>
      <c r="N1" s="4"/>
    </row>
    <row r="2" spans="1:14" ht="18" customHeight="1">
      <c r="A2" s="3" t="s">
        <v>1</v>
      </c>
      <c r="B2" s="3"/>
      <c r="C2" s="3"/>
      <c r="D2" s="3"/>
      <c r="E2" s="3"/>
      <c r="F2" s="3"/>
      <c r="G2" s="3"/>
      <c r="H2" s="3"/>
      <c r="I2" s="3"/>
      <c r="J2" s="3"/>
      <c r="K2" s="3"/>
      <c r="L2" s="3"/>
      <c r="M2" s="3"/>
      <c r="N2" s="3"/>
    </row>
    <row r="3" spans="1:14" ht="18" customHeight="1">
      <c r="A3" s="3" t="s">
        <v>2</v>
      </c>
      <c r="B3" s="3"/>
      <c r="C3" s="3"/>
      <c r="D3" s="3"/>
      <c r="E3" s="3"/>
      <c r="F3" s="3"/>
      <c r="G3" s="3"/>
      <c r="H3" s="3"/>
      <c r="I3" s="3"/>
      <c r="J3" s="3"/>
      <c r="K3" s="3"/>
      <c r="L3" s="3"/>
      <c r="M3" s="3"/>
      <c r="N3" s="3"/>
    </row>
    <row r="5" spans="1:14" ht="39.75" customHeight="1">
      <c r="A5" s="5" t="s">
        <v>3</v>
      </c>
      <c r="B5" s="5" t="s">
        <v>4</v>
      </c>
      <c r="C5" s="5" t="s">
        <v>5</v>
      </c>
      <c r="D5" s="5" t="s">
        <v>6</v>
      </c>
      <c r="E5" s="5" t="s">
        <v>7</v>
      </c>
      <c r="F5" s="5" t="s">
        <v>8</v>
      </c>
      <c r="G5" s="5" t="s">
        <v>9</v>
      </c>
      <c r="H5" s="5" t="s">
        <v>10</v>
      </c>
      <c r="I5" s="5" t="s">
        <v>11</v>
      </c>
      <c r="J5" s="5" t="s">
        <v>12</v>
      </c>
      <c r="K5" s="5" t="s">
        <v>13</v>
      </c>
      <c r="L5" s="5" t="s">
        <v>14</v>
      </c>
      <c r="M5" s="5" t="s">
        <v>15</v>
      </c>
      <c r="N5" s="5" t="s">
        <v>16</v>
      </c>
    </row>
    <row r="6" spans="1:14" ht="54" customHeight="1">
      <c r="A6" s="6">
        <v>1</v>
      </c>
      <c r="B6" s="7" t="s">
        <v>17</v>
      </c>
      <c r="C6" s="7" t="s">
        <v>18</v>
      </c>
      <c r="D6" s="7" t="s">
        <v>19</v>
      </c>
      <c r="E6" s="7" t="s">
        <v>20</v>
      </c>
      <c r="F6" s="7" t="s">
        <v>21</v>
      </c>
      <c r="G6" s="6" t="s">
        <v>22</v>
      </c>
      <c r="H6" s="7" t="s">
        <v>23</v>
      </c>
      <c r="I6" s="7" t="s">
        <v>24</v>
      </c>
      <c r="J6" s="7" t="s">
        <v>25</v>
      </c>
      <c r="K6" s="8">
        <v>46244</v>
      </c>
      <c r="L6" s="6">
        <v>12</v>
      </c>
      <c r="M6" s="8">
        <f>IF(OR(K6="",L6=""),"",EDATE(K6,L6))</f>
        <v>46609</v>
      </c>
      <c r="N6" s="6" t="str">
        <f>IF(M6="","",IF(M6&lt;TODAY(),"Overdue",IF(M6-TODAY()&lt;=30,"Due Soon","Current")))</f>
        <v>Current</v>
      </c>
    </row>
    <row r="7" spans="1:14" ht="54" customHeight="1">
      <c r="A7" s="9">
        <v>2</v>
      </c>
      <c r="B7" s="10" t="s">
        <v>17</v>
      </c>
      <c r="C7" s="10" t="s">
        <v>26</v>
      </c>
      <c r="D7" s="10" t="s">
        <v>27</v>
      </c>
      <c r="E7" s="10" t="s">
        <v>28</v>
      </c>
      <c r="F7" s="10" t="s">
        <v>29</v>
      </c>
      <c r="G7" s="9" t="s">
        <v>30</v>
      </c>
      <c r="H7" s="10" t="s">
        <v>31</v>
      </c>
      <c r="I7" s="10" t="s">
        <v>32</v>
      </c>
      <c r="J7" s="10" t="s">
        <v>33</v>
      </c>
      <c r="K7" s="11">
        <v>46082</v>
      </c>
      <c r="L7" s="9">
        <v>6</v>
      </c>
      <c r="M7" s="11">
        <f>IF(OR(K7="",L7=""),"",EDATE(K7,L7))</f>
        <v>46266</v>
      </c>
      <c r="N7" s="9" t="str">
        <f>IF(M7="","",IF(M7&lt;TODAY(),"Overdue",IF(M7-TODAY()&lt;=30,"Due Soon","Current")))</f>
        <v>Overdue</v>
      </c>
    </row>
    <row r="8" spans="1:14" ht="54" customHeight="1">
      <c r="A8" s="6">
        <v>3</v>
      </c>
      <c r="B8" s="7" t="s">
        <v>17</v>
      </c>
      <c r="C8" s="7" t="s">
        <v>34</v>
      </c>
      <c r="D8" s="7" t="s">
        <v>19</v>
      </c>
      <c r="E8" s="7" t="s">
        <v>35</v>
      </c>
      <c r="F8" s="7" t="s">
        <v>36</v>
      </c>
      <c r="G8" s="6" t="s">
        <v>37</v>
      </c>
      <c r="H8" s="7" t="s">
        <v>38</v>
      </c>
      <c r="I8" s="7" t="s">
        <v>39</v>
      </c>
      <c r="J8" s="7" t="s">
        <v>40</v>
      </c>
      <c r="K8" s="8">
        <v>46132</v>
      </c>
      <c r="L8" s="6">
        <v>6</v>
      </c>
      <c r="M8" s="8">
        <f>IF(OR(K8="",L8=""),"",EDATE(K8,L8))</f>
        <v>46315</v>
      </c>
      <c r="N8" s="6" t="str">
        <f>IF(M8="","",IF(M8&lt;TODAY(),"Overdue",IF(M8-TODAY()&lt;=30,"Due Soon","Current")))</f>
        <v>Due Soon</v>
      </c>
    </row>
    <row r="9" spans="1:14" ht="54" customHeight="1">
      <c r="A9" s="9">
        <v>4</v>
      </c>
      <c r="B9" s="10" t="s">
        <v>17</v>
      </c>
      <c r="C9" s="10" t="s">
        <v>41</v>
      </c>
      <c r="D9" s="10" t="s">
        <v>42</v>
      </c>
      <c r="E9" s="10" t="s">
        <v>43</v>
      </c>
      <c r="F9" s="10" t="s">
        <v>44</v>
      </c>
      <c r="G9" s="9" t="s">
        <v>30</v>
      </c>
      <c r="H9" s="10" t="s">
        <v>45</v>
      </c>
      <c r="I9" s="10" t="s">
        <v>46</v>
      </c>
      <c r="J9" s="10" t="s">
        <v>47</v>
      </c>
      <c r="K9" s="11">
        <v>46218</v>
      </c>
      <c r="L9" s="9">
        <v>12</v>
      </c>
      <c r="M9" s="11">
        <f>IF(OR(K9="",L9=""),"",EDATE(K9,L9))</f>
        <v>46583</v>
      </c>
      <c r="N9" s="9" t="str">
        <f>IF(M9="","",IF(M9&lt;TODAY(),"Overdue",IF(M9-TODAY()&lt;=30,"Due Soon","Current")))</f>
        <v>Current</v>
      </c>
    </row>
    <row r="10" spans="1:14" ht="54" customHeight="1">
      <c r="A10" s="6">
        <v>5</v>
      </c>
      <c r="B10" s="7" t="s">
        <v>17</v>
      </c>
      <c r="C10" s="7" t="s">
        <v>48</v>
      </c>
      <c r="D10" s="7" t="s">
        <v>19</v>
      </c>
      <c r="E10" s="7" t="s">
        <v>49</v>
      </c>
      <c r="F10" s="7" t="s">
        <v>50</v>
      </c>
      <c r="G10" s="6" t="s">
        <v>22</v>
      </c>
      <c r="H10" s="7" t="s">
        <v>51</v>
      </c>
      <c r="I10" s="7" t="s">
        <v>52</v>
      </c>
      <c r="J10" s="7" t="s">
        <v>53</v>
      </c>
      <c r="K10" s="8">
        <v>46174</v>
      </c>
      <c r="L10" s="6">
        <v>12</v>
      </c>
      <c r="M10" s="8">
        <f>IF(OR(K10="",L10=""),"",EDATE(K10,L10))</f>
        <v>46539</v>
      </c>
      <c r="N10" s="6" t="str">
        <f>IF(M10="","",IF(M10&lt;TODAY(),"Overdue",IF(M10-TODAY()&lt;=30,"Due Soon","Current")))</f>
        <v>Current</v>
      </c>
    </row>
    <row r="11" spans="1:14" ht="54" customHeight="1">
      <c r="A11" s="9">
        <v>6</v>
      </c>
      <c r="B11" s="10" t="s">
        <v>17</v>
      </c>
      <c r="C11" s="10" t="s">
        <v>54</v>
      </c>
      <c r="D11" s="10" t="s">
        <v>27</v>
      </c>
      <c r="E11" s="10" t="s">
        <v>55</v>
      </c>
      <c r="F11" s="10" t="s">
        <v>56</v>
      </c>
      <c r="G11" s="9" t="s">
        <v>22</v>
      </c>
      <c r="H11" s="10" t="s">
        <v>57</v>
      </c>
      <c r="I11" s="10" t="s">
        <v>58</v>
      </c>
      <c r="J11" s="10" t="s">
        <v>40</v>
      </c>
      <c r="K11" s="11">
        <v>46266</v>
      </c>
      <c r="L11" s="9">
        <v>6</v>
      </c>
      <c r="M11" s="11">
        <f>IF(OR(K11="",L11=""),"",EDATE(K11,L11))</f>
        <v>46447</v>
      </c>
      <c r="N11" s="9" t="str">
        <f>IF(M11="","",IF(M11&lt;TODAY(),"Overdue",IF(M11-TODAY()&lt;=30,"Due Soon","Current")))</f>
        <v>Current</v>
      </c>
    </row>
    <row r="12" spans="1:14" ht="54" customHeight="1">
      <c r="A12" s="6">
        <v>7</v>
      </c>
      <c r="B12" s="7" t="s">
        <v>59</v>
      </c>
      <c r="C12" s="7"/>
      <c r="D12" s="7"/>
      <c r="E12" s="7"/>
      <c r="F12" s="7"/>
      <c r="G12" s="6"/>
      <c r="H12" s="7"/>
      <c r="I12" s="7"/>
      <c r="J12" s="7"/>
      <c r="K12" s="8"/>
      <c r="L12" s="6"/>
      <c r="M12" s="8" t="str">
        <f>IF(OR(K12="",L12=""),"",EDATE(K12,L12))</f>
        <v/>
      </c>
      <c r="N12" s="6" t="str">
        <f>IF(M12="","",IF(M12&lt;TODAY(),"Overdue",IF(M12-TODAY()&lt;=30,"Due Soon","Current")))</f>
        <v/>
      </c>
    </row>
    <row r="13" spans="1:14" ht="54" customHeight="1">
      <c r="A13" s="9">
        <v>8</v>
      </c>
      <c r="B13" s="10"/>
      <c r="C13" s="10"/>
      <c r="D13" s="10"/>
      <c r="E13" s="10"/>
      <c r="F13" s="10"/>
      <c r="G13" s="9"/>
      <c r="H13" s="10"/>
      <c r="I13" s="10"/>
      <c r="J13" s="10"/>
      <c r="K13" s="11"/>
      <c r="L13" s="9"/>
      <c r="M13" s="11" t="str">
        <f>IF(OR(K13="",L13=""),"",EDATE(K13,L13))</f>
        <v/>
      </c>
      <c r="N13" s="9" t="str">
        <f>IF(M13="","",IF(M13&lt;TODAY(),"Overdue",IF(M13-TODAY()&lt;=30,"Due Soon","Current")))</f>
        <v/>
      </c>
    </row>
    <row r="14" spans="1:14" ht="54" customHeight="1">
      <c r="A14" s="6">
        <v>9</v>
      </c>
      <c r="B14" s="7"/>
      <c r="C14" s="7"/>
      <c r="D14" s="7"/>
      <c r="E14" s="7"/>
      <c r="F14" s="7"/>
      <c r="G14" s="6"/>
      <c r="H14" s="7"/>
      <c r="I14" s="7"/>
      <c r="J14" s="7"/>
      <c r="K14" s="8"/>
      <c r="L14" s="6"/>
      <c r="M14" s="8" t="str">
        <f>IF(OR(K14="",L14=""),"",EDATE(K14,L14))</f>
        <v/>
      </c>
      <c r="N14" s="6" t="str">
        <f>IF(M14="","",IF(M14&lt;TODAY(),"Overdue",IF(M14-TODAY()&lt;=30,"Due Soon","Current")))</f>
        <v/>
      </c>
    </row>
    <row r="15" spans="1:14" ht="54" customHeight="1">
      <c r="A15" s="9">
        <v>10</v>
      </c>
      <c r="B15" s="10"/>
      <c r="C15" s="10"/>
      <c r="D15" s="10"/>
      <c r="E15" s="10"/>
      <c r="F15" s="10"/>
      <c r="G15" s="9"/>
      <c r="H15" s="10"/>
      <c r="I15" s="10"/>
      <c r="J15" s="10"/>
      <c r="K15" s="11"/>
      <c r="L15" s="9"/>
      <c r="M15" s="11" t="str">
        <f>IF(OR(K15="",L15=""),"",EDATE(K15,L15))</f>
        <v/>
      </c>
      <c r="N15" s="9" t="str">
        <f>IF(M15="","",IF(M15&lt;TODAY(),"Overdue",IF(M15-TODAY()&lt;=30,"Due Soon","Current")))</f>
        <v/>
      </c>
    </row>
    <row r="16" spans="1:14" ht="54" customHeight="1">
      <c r="A16" s="6">
        <v>11</v>
      </c>
      <c r="B16" s="7"/>
      <c r="C16" s="7"/>
      <c r="D16" s="7"/>
      <c r="E16" s="7"/>
      <c r="F16" s="7"/>
      <c r="G16" s="6"/>
      <c r="H16" s="7"/>
      <c r="I16" s="7"/>
      <c r="J16" s="7"/>
      <c r="K16" s="8"/>
      <c r="L16" s="6"/>
      <c r="M16" s="8" t="str">
        <f>IF(OR(K16="",L16=""),"",EDATE(K16,L16))</f>
        <v/>
      </c>
      <c r="N16" s="6" t="str">
        <f>IF(M16="","",IF(M16&lt;TODAY(),"Overdue",IF(M16-TODAY()&lt;=30,"Due Soon","Current")))</f>
        <v/>
      </c>
    </row>
    <row r="17" spans="1:14" ht="54" customHeight="1">
      <c r="A17" s="9">
        <v>12</v>
      </c>
      <c r="B17" s="10"/>
      <c r="C17" s="10"/>
      <c r="D17" s="10"/>
      <c r="E17" s="10"/>
      <c r="F17" s="10"/>
      <c r="G17" s="9"/>
      <c r="H17" s="10"/>
      <c r="I17" s="10"/>
      <c r="J17" s="10"/>
      <c r="K17" s="11"/>
      <c r="L17" s="9"/>
      <c r="M17" s="11" t="str">
        <f>IF(OR(K17="",L17=""),"",EDATE(K17,L17))</f>
        <v/>
      </c>
      <c r="N17" s="9" t="str">
        <f>IF(M17="","",IF(M17&lt;TODAY(),"Overdue",IF(M17-TODAY()&lt;=30,"Due Soon","Current")))</f>
        <v/>
      </c>
    </row>
    <row r="18" spans="1:14" ht="54" customHeight="1">
      <c r="A18" s="6">
        <v>13</v>
      </c>
      <c r="B18" s="7"/>
      <c r="C18" s="7"/>
      <c r="D18" s="7"/>
      <c r="E18" s="7"/>
      <c r="F18" s="7"/>
      <c r="G18" s="6"/>
      <c r="H18" s="7"/>
      <c r="I18" s="7"/>
      <c r="J18" s="7"/>
      <c r="K18" s="8"/>
      <c r="L18" s="6"/>
      <c r="M18" s="8" t="str">
        <f>IF(OR(K18="",L18=""),"",EDATE(K18,L18))</f>
        <v/>
      </c>
      <c r="N18" s="6" t="str">
        <f>IF(M18="","",IF(M18&lt;TODAY(),"Overdue",IF(M18-TODAY()&lt;=30,"Due Soon","Current")))</f>
        <v/>
      </c>
    </row>
    <row r="19" spans="1:14" ht="54" customHeight="1">
      <c r="A19" s="9">
        <v>14</v>
      </c>
      <c r="B19" s="10"/>
      <c r="C19" s="10"/>
      <c r="D19" s="10"/>
      <c r="E19" s="10"/>
      <c r="F19" s="10"/>
      <c r="G19" s="9"/>
      <c r="H19" s="10"/>
      <c r="I19" s="10"/>
      <c r="J19" s="10"/>
      <c r="K19" s="11"/>
      <c r="L19" s="9"/>
      <c r="M19" s="11" t="str">
        <f>IF(OR(K19="",L19=""),"",EDATE(K19,L19))</f>
        <v/>
      </c>
      <c r="N19" s="9" t="str">
        <f>IF(M19="","",IF(M19&lt;TODAY(),"Overdue",IF(M19-TODAY()&lt;=30,"Due Soon","Current")))</f>
        <v/>
      </c>
    </row>
    <row r="20" spans="1:14" ht="54" customHeight="1">
      <c r="A20" s="6">
        <v>15</v>
      </c>
      <c r="B20" s="7"/>
      <c r="C20" s="7"/>
      <c r="D20" s="7"/>
      <c r="E20" s="7"/>
      <c r="F20" s="7"/>
      <c r="G20" s="6"/>
      <c r="H20" s="7"/>
      <c r="I20" s="7"/>
      <c r="J20" s="7"/>
      <c r="K20" s="8"/>
      <c r="L20" s="6"/>
      <c r="M20" s="8" t="str">
        <f>IF(OR(K20="",L20=""),"",EDATE(K20,L20))</f>
        <v/>
      </c>
      <c r="N20" s="6" t="str">
        <f>IF(M20="","",IF(M20&lt;TODAY(),"Overdue",IF(M20-TODAY()&lt;=30,"Due Soon","Current")))</f>
        <v/>
      </c>
    </row>
    <row r="21" spans="1:14" ht="54" customHeight="1">
      <c r="A21" s="9">
        <v>16</v>
      </c>
      <c r="B21" s="10"/>
      <c r="C21" s="10"/>
      <c r="D21" s="10"/>
      <c r="E21" s="10"/>
      <c r="F21" s="10"/>
      <c r="G21" s="9"/>
      <c r="H21" s="10"/>
      <c r="I21" s="10"/>
      <c r="J21" s="10"/>
      <c r="K21" s="11"/>
      <c r="L21" s="9"/>
      <c r="M21" s="11" t="str">
        <f>IF(OR(K21="",L21=""),"",EDATE(K21,L21))</f>
        <v/>
      </c>
      <c r="N21" s="9" t="str">
        <f>IF(M21="","",IF(M21&lt;TODAY(),"Overdue",IF(M21-TODAY()&lt;=30,"Due Soon","Current")))</f>
        <v/>
      </c>
    </row>
    <row r="22" spans="1:14" ht="54" customHeight="1">
      <c r="A22" s="6">
        <v>17</v>
      </c>
      <c r="B22" s="7"/>
      <c r="C22" s="7"/>
      <c r="D22" s="7"/>
      <c r="E22" s="7"/>
      <c r="F22" s="7"/>
      <c r="G22" s="6"/>
      <c r="H22" s="7"/>
      <c r="I22" s="7"/>
      <c r="J22" s="7"/>
      <c r="K22" s="8"/>
      <c r="L22" s="6"/>
      <c r="M22" s="8" t="str">
        <f>IF(OR(K22="",L22=""),"",EDATE(K22,L22))</f>
        <v/>
      </c>
      <c r="N22" s="6" t="str">
        <f>IF(M22="","",IF(M22&lt;TODAY(),"Overdue",IF(M22-TODAY()&lt;=30,"Due Soon","Current")))</f>
        <v/>
      </c>
    </row>
    <row r="23" spans="1:14" ht="54" customHeight="1">
      <c r="A23" s="9">
        <v>18</v>
      </c>
      <c r="B23" s="10"/>
      <c r="C23" s="10"/>
      <c r="D23" s="10"/>
      <c r="E23" s="10"/>
      <c r="F23" s="10"/>
      <c r="G23" s="9"/>
      <c r="H23" s="10"/>
      <c r="I23" s="10"/>
      <c r="J23" s="10"/>
      <c r="K23" s="11"/>
      <c r="L23" s="9"/>
      <c r="M23" s="11" t="str">
        <f>IF(OR(K23="",L23=""),"",EDATE(K23,L23))</f>
        <v/>
      </c>
      <c r="N23" s="9" t="str">
        <f>IF(M23="","",IF(M23&lt;TODAY(),"Overdue",IF(M23-TODAY()&lt;=30,"Due Soon","Current")))</f>
        <v/>
      </c>
    </row>
    <row r="24" spans="1:14" ht="54" customHeight="1">
      <c r="A24" s="6">
        <v>19</v>
      </c>
      <c r="B24" s="7"/>
      <c r="C24" s="7"/>
      <c r="D24" s="7"/>
      <c r="E24" s="7"/>
      <c r="F24" s="7"/>
      <c r="G24" s="6"/>
      <c r="H24" s="7"/>
      <c r="I24" s="7"/>
      <c r="J24" s="7"/>
      <c r="K24" s="8"/>
      <c r="L24" s="6"/>
      <c r="M24" s="8" t="str">
        <f>IF(OR(K24="",L24=""),"",EDATE(K24,L24))</f>
        <v/>
      </c>
      <c r="N24" s="6" t="str">
        <f>IF(M24="","",IF(M24&lt;TODAY(),"Overdue",IF(M24-TODAY()&lt;=30,"Due Soon","Current")))</f>
        <v/>
      </c>
    </row>
    <row r="25" spans="1:14" ht="54" customHeight="1">
      <c r="A25" s="9">
        <v>20</v>
      </c>
      <c r="B25" s="10"/>
      <c r="C25" s="10"/>
      <c r="D25" s="10"/>
      <c r="E25" s="10"/>
      <c r="F25" s="10"/>
      <c r="G25" s="9"/>
      <c r="H25" s="10"/>
      <c r="I25" s="10"/>
      <c r="J25" s="10"/>
      <c r="K25" s="11"/>
      <c r="L25" s="9"/>
      <c r="M25" s="11" t="str">
        <f>IF(OR(K25="",L25=""),"",EDATE(K25,L25))</f>
        <v/>
      </c>
      <c r="N25" s="9" t="str">
        <f>IF(M25="","",IF(M25&lt;TODAY(),"Overdue",IF(M25-TODAY()&lt;=30,"Due Soon","Current")))</f>
        <v/>
      </c>
    </row>
    <row r="26" spans="1:14" ht="54" customHeight="1">
      <c r="A26" s="6">
        <v>21</v>
      </c>
      <c r="B26" s="7"/>
      <c r="C26" s="7"/>
      <c r="D26" s="7"/>
      <c r="E26" s="7"/>
      <c r="F26" s="7"/>
      <c r="G26" s="6"/>
      <c r="H26" s="7"/>
      <c r="I26" s="7"/>
      <c r="J26" s="7"/>
      <c r="K26" s="8"/>
      <c r="L26" s="6"/>
      <c r="M26" s="8" t="str">
        <f>IF(OR(K26="",L26=""),"",EDATE(K26,L26))</f>
        <v/>
      </c>
      <c r="N26" s="6" t="str">
        <f>IF(M26="","",IF(M26&lt;TODAY(),"Overdue",IF(M26-TODAY()&lt;=30,"Due Soon","Current")))</f>
        <v/>
      </c>
    </row>
    <row r="27" spans="1:14" ht="54" customHeight="1">
      <c r="A27" s="9">
        <v>22</v>
      </c>
      <c r="B27" s="10"/>
      <c r="C27" s="10"/>
      <c r="D27" s="10"/>
      <c r="E27" s="10"/>
      <c r="F27" s="10"/>
      <c r="G27" s="9"/>
      <c r="H27" s="10"/>
      <c r="I27" s="10"/>
      <c r="J27" s="10"/>
      <c r="K27" s="11"/>
      <c r="L27" s="9"/>
      <c r="M27" s="11" t="str">
        <f>IF(OR(K27="",L27=""),"",EDATE(K27,L27))</f>
        <v/>
      </c>
      <c r="N27" s="9" t="str">
        <f>IF(M27="","",IF(M27&lt;TODAY(),"Overdue",IF(M27-TODAY()&lt;=30,"Due Soon","Current")))</f>
        <v/>
      </c>
    </row>
    <row r="28" spans="1:14" ht="54" customHeight="1">
      <c r="A28" s="6">
        <v>23</v>
      </c>
      <c r="B28" s="7"/>
      <c r="C28" s="7"/>
      <c r="D28" s="7"/>
      <c r="E28" s="7"/>
      <c r="F28" s="7"/>
      <c r="G28" s="6"/>
      <c r="H28" s="7"/>
      <c r="I28" s="7"/>
      <c r="J28" s="7"/>
      <c r="K28" s="8"/>
      <c r="L28" s="6"/>
      <c r="M28" s="8" t="str">
        <f>IF(OR(K28="",L28=""),"",EDATE(K28,L28))</f>
        <v/>
      </c>
      <c r="N28" s="6" t="str">
        <f>IF(M28="","",IF(M28&lt;TODAY(),"Overdue",IF(M28-TODAY()&lt;=30,"Due Soon","Current")))</f>
        <v/>
      </c>
    </row>
    <row r="29" spans="1:14" ht="54" customHeight="1">
      <c r="A29" s="9">
        <v>24</v>
      </c>
      <c r="B29" s="10"/>
      <c r="C29" s="10"/>
      <c r="D29" s="10"/>
      <c r="E29" s="10"/>
      <c r="F29" s="10"/>
      <c r="G29" s="9"/>
      <c r="H29" s="10"/>
      <c r="I29" s="10"/>
      <c r="J29" s="10"/>
      <c r="K29" s="11"/>
      <c r="L29" s="9"/>
      <c r="M29" s="11" t="str">
        <f>IF(OR(K29="",L29=""),"",EDATE(K29,L29))</f>
        <v/>
      </c>
      <c r="N29" s="9" t="str">
        <f>IF(M29="","",IF(M29&lt;TODAY(),"Overdue",IF(M29-TODAY()&lt;=30,"Due Soon","Current")))</f>
        <v/>
      </c>
    </row>
    <row r="30" spans="1:14" ht="54" customHeight="1">
      <c r="A30" s="6">
        <v>25</v>
      </c>
      <c r="B30" s="7"/>
      <c r="C30" s="7"/>
      <c r="D30" s="7"/>
      <c r="E30" s="7"/>
      <c r="F30" s="7"/>
      <c r="G30" s="6"/>
      <c r="H30" s="7"/>
      <c r="I30" s="7"/>
      <c r="J30" s="7"/>
      <c r="K30" s="8"/>
      <c r="L30" s="6"/>
      <c r="M30" s="8" t="str">
        <f>IF(OR(K30="",L30=""),"",EDATE(K30,L30))</f>
        <v/>
      </c>
      <c r="N30" s="6" t="str">
        <f>IF(M30="","",IF(M30&lt;TODAY(),"Overdue",IF(M30-TODAY()&lt;=30,"Due Soon","Current")))</f>
        <v/>
      </c>
    </row>
    <row r="31" spans="1:14" ht="15.75" customHeight="1">
      <c r="J31" s="2" t="s">
        <v>60</v>
      </c>
      <c r="K31" s="2"/>
      <c r="L31" s="2"/>
      <c r="M31" s="2"/>
      <c r="N31" s="2"/>
    </row>
  </sheetData>
  <mergeCells count="4">
    <mergeCell ref="A1:N1"/>
    <mergeCell ref="A2:N2"/>
    <mergeCell ref="A3:N3"/>
    <mergeCell ref="J31:N31"/>
  </mergeCells>
  <conditionalFormatting sqref="N6:N30">
    <cfRule type="expression" dxfId="7" priority="2">
      <formula>$N6="Current"</formula>
    </cfRule>
    <cfRule type="expression" dxfId="6" priority="3">
      <formula>$N6="Due Soon"</formula>
    </cfRule>
    <cfRule type="expression" dxfId="5" priority="4">
      <formula>$N6="Overdue"</formula>
    </cfRule>
  </conditionalFormatting>
  <conditionalFormatting sqref="G6:G30">
    <cfRule type="expression" dxfId="4" priority="5">
      <formula>$G6="Low"</formula>
    </cfRule>
    <cfRule type="expression" dxfId="3" priority="6">
      <formula>$G6="Medium"</formula>
    </cfRule>
    <cfRule type="expression" dxfId="2" priority="7">
      <formula>OR($G6="High",$G6="Extreme")</formula>
    </cfRule>
  </conditionalFormatting>
  <dataValidations count="5">
    <dataValidation type="list" allowBlank="1" sqref="C6:C30" xr:uid="{00000000-0002-0000-0000-000000000000}">
      <formula1>"Design &amp; Development,Procurement &amp; Supply,Delivery &amp; Installation,Use &amp; Operation,Maintenance &amp; Servicing,End of Life &amp; Disposal"</formula1>
      <formula2>0</formula2>
    </dataValidation>
    <dataValidation type="list" allowBlank="1" sqref="D6:D30" xr:uid="{00000000-0002-0000-0000-000001000000}">
      <formula1>"Quality,Safety,Environment"</formula1>
      <formula2>0</formula2>
    </dataValidation>
    <dataValidation type="list" allowBlank="1" sqref="G6:G30" xr:uid="{00000000-0002-0000-0000-000002000000}">
      <formula1>"Low,Medium,High,Extreme"</formula1>
      <formula2>0</formula2>
    </dataValidation>
    <dataValidation type="whole" allowBlank="1" sqref="L6:L30" xr:uid="{00000000-0002-0000-0000-000003000000}">
      <formula1>1</formula1>
      <formula2>60</formula2>
    </dataValidation>
    <dataValidation type="date" operator="greaterThan" allowBlank="1" sqref="K6:K30" xr:uid="{00000000-0002-0000-0000-000004000000}">
      <formula1>36526</formula1>
      <formula2>0</formula2>
    </dataValidation>
  </dataValidations>
  <printOptions horizontalCentered="1"/>
  <pageMargins left="0.4" right="0.4" top="0.6" bottom="0.6" header="0.511811023622047" footer="0.5"/>
  <pageSetup paperSize="9" fitToHeight="0" orientation="landscape" horizontalDpi="300" verticalDpi="300"/>
  <headerFooter>
    <oddFooter>&amp;L&amp;8 MISAFE-IMS-TMP-043-V1.0 | Lifecycle Impact Register&amp;C&amp;8 © MiSAFE Solutions Pty Ltd | ABN 12 602 392 343 | Sunshine Coast QLD 4560 | contact@misafesolutions.com.au. All rights reserved.&amp;R&amp;8 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
  <sheetViews>
    <sheetView zoomScaleNormal="100" workbookViewId="0"/>
  </sheetViews>
  <sheetFormatPr defaultColWidth="8.7109375" defaultRowHeight="15"/>
  <cols>
    <col min="1" max="1" width="4" customWidth="1"/>
    <col min="2" max="2" width="32" customWidth="1"/>
    <col min="3" max="3" width="14" customWidth="1"/>
    <col min="4" max="4" width="4" customWidth="1"/>
    <col min="5" max="5" width="32" customWidth="1"/>
    <col min="6" max="6" width="14" customWidth="1"/>
  </cols>
  <sheetData>
    <row r="1" spans="1:6" ht="49.5" customHeight="1">
      <c r="A1" s="4" t="s">
        <v>61</v>
      </c>
      <c r="B1" s="4"/>
      <c r="C1" s="4"/>
      <c r="D1" s="4"/>
      <c r="E1" s="4"/>
      <c r="F1" s="4"/>
    </row>
    <row r="3" spans="1:6">
      <c r="B3" s="5" t="s">
        <v>5</v>
      </c>
      <c r="C3" s="5" t="s">
        <v>62</v>
      </c>
      <c r="E3" s="5" t="s">
        <v>16</v>
      </c>
      <c r="F3" s="5" t="s">
        <v>62</v>
      </c>
    </row>
    <row r="4" spans="1:6">
      <c r="B4" s="7" t="s">
        <v>18</v>
      </c>
      <c r="C4" s="12">
        <f>COUNTIF('Lifecycle Register'!C6:C30,"Design &amp; Development")</f>
        <v>1</v>
      </c>
      <c r="E4" s="7" t="s">
        <v>63</v>
      </c>
      <c r="F4" s="12">
        <f>COUNTIF('Lifecycle Register'!N6:N30,"Current")</f>
        <v>4</v>
      </c>
    </row>
    <row r="5" spans="1:6">
      <c r="B5" s="7" t="s">
        <v>26</v>
      </c>
      <c r="C5" s="12">
        <f>COUNTIF('Lifecycle Register'!C6:C30,"Procurement &amp; Supply")</f>
        <v>1</v>
      </c>
      <c r="E5" s="7" t="s">
        <v>64</v>
      </c>
      <c r="F5" s="12">
        <f>COUNTIF('Lifecycle Register'!N6:N30,"Due Soon")</f>
        <v>1</v>
      </c>
    </row>
    <row r="6" spans="1:6">
      <c r="B6" s="7" t="s">
        <v>34</v>
      </c>
      <c r="C6" s="12">
        <f>COUNTIF('Lifecycle Register'!C6:C30,"Delivery &amp; Installation")</f>
        <v>1</v>
      </c>
      <c r="E6" s="7" t="s">
        <v>65</v>
      </c>
      <c r="F6" s="12">
        <f>COUNTIF('Lifecycle Register'!N6:N30,"Overdue")</f>
        <v>1</v>
      </c>
    </row>
    <row r="7" spans="1:6">
      <c r="B7" s="7" t="s">
        <v>41</v>
      </c>
      <c r="C7" s="12">
        <f>COUNTIF('Lifecycle Register'!C6:C30,"Use &amp; Operation")</f>
        <v>1</v>
      </c>
    </row>
    <row r="8" spans="1:6">
      <c r="B8" s="7" t="s">
        <v>48</v>
      </c>
      <c r="C8" s="12">
        <f>COUNTIF('Lifecycle Register'!C6:C30,"Maintenance &amp; Servicing")</f>
        <v>1</v>
      </c>
      <c r="E8" s="5" t="s">
        <v>9</v>
      </c>
      <c r="F8" s="5" t="s">
        <v>62</v>
      </c>
    </row>
    <row r="9" spans="1:6">
      <c r="B9" s="7" t="s">
        <v>54</v>
      </c>
      <c r="C9" s="12">
        <f>COUNTIF('Lifecycle Register'!C6:C30,"End of Life &amp; Disposal")</f>
        <v>1</v>
      </c>
      <c r="E9" s="7" t="s">
        <v>66</v>
      </c>
      <c r="F9" s="12">
        <f>COUNTIF('Lifecycle Register'!G6:G30,"Low")</f>
        <v>0</v>
      </c>
    </row>
    <row r="10" spans="1:6">
      <c r="E10" s="7" t="s">
        <v>30</v>
      </c>
      <c r="F10" s="12">
        <f>COUNTIF('Lifecycle Register'!G6:G30,"Medium")</f>
        <v>2</v>
      </c>
    </row>
    <row r="11" spans="1:6">
      <c r="B11" s="13" t="s">
        <v>67</v>
      </c>
      <c r="C11" s="14">
        <f>COUNTA('Lifecycle Register'!E6:E30)</f>
        <v>6</v>
      </c>
      <c r="E11" s="7" t="s">
        <v>22</v>
      </c>
      <c r="F11" s="12">
        <f>COUNTIF('Lifecycle Register'!G6:G30,"High")</f>
        <v>3</v>
      </c>
    </row>
    <row r="12" spans="1:6">
      <c r="E12" s="7" t="s">
        <v>37</v>
      </c>
      <c r="F12" s="12">
        <f>COUNTIF('Lifecycle Register'!G6:G30,"Extreme")</f>
        <v>1</v>
      </c>
    </row>
    <row r="15" spans="1:6" ht="49.5" customHeight="1">
      <c r="B15" s="1" t="s">
        <v>68</v>
      </c>
      <c r="C15" s="1"/>
      <c r="D15" s="1"/>
      <c r="E15" s="1"/>
      <c r="F15" s="1"/>
    </row>
    <row r="17" spans="2:6" ht="15.75" customHeight="1">
      <c r="B17" s="2" t="s">
        <v>60</v>
      </c>
      <c r="C17" s="2"/>
      <c r="D17" s="2"/>
      <c r="E17" s="2"/>
      <c r="F17" s="2"/>
    </row>
  </sheetData>
  <mergeCells count="3">
    <mergeCell ref="A1:F1"/>
    <mergeCell ref="B15:F15"/>
    <mergeCell ref="B17:F17"/>
  </mergeCells>
  <conditionalFormatting sqref="F6">
    <cfRule type="expression" dxfId="1" priority="2">
      <formula>F6&gt;0</formula>
    </cfRule>
  </conditionalFormatting>
  <conditionalFormatting sqref="F11:F12">
    <cfRule type="expression" dxfId="0" priority="3">
      <formula>F11&gt;0</formula>
    </cfRule>
  </conditionalFormatting>
  <pageMargins left="0.75" right="0.75" top="1" bottom="1" header="0.511811023622047" footer="0.5"/>
  <pageSetup paperSize="9" fitToHeight="0" orientation="portrait" horizontalDpi="300" verticalDpi="300"/>
  <headerFooter>
    <oddFooter>&amp;L&amp;8 MISAFE-IMS-TMP-043-V1.0 | Lifecycle Impact Register&amp;C&amp;8 © MiSAFE Solutions Pty Ltd | ABN 12 602 392 343 | Sunshine Coast QLD 4560 | contact@misafesolutions.com.au. All rights reserved.&amp;R&amp;8 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9"/>
  <sheetViews>
    <sheetView zoomScaleNormal="100" workbookViewId="0"/>
  </sheetViews>
  <sheetFormatPr defaultColWidth="8.7109375" defaultRowHeight="15"/>
  <cols>
    <col min="1" max="1" width="4" customWidth="1"/>
    <col min="2" max="2" width="110" customWidth="1"/>
  </cols>
  <sheetData>
    <row r="1" spans="1:2" ht="49.5" customHeight="1">
      <c r="A1" s="4" t="s">
        <v>69</v>
      </c>
      <c r="B1" s="4"/>
    </row>
    <row r="3" spans="1:2" ht="21.75" customHeight="1">
      <c r="B3" s="15" t="s">
        <v>70</v>
      </c>
    </row>
    <row r="4" spans="1:2" ht="63.75" customHeight="1">
      <c r="B4" s="16" t="s">
        <v>71</v>
      </c>
    </row>
    <row r="5" spans="1:2" ht="21.75" customHeight="1">
      <c r="B5" s="15" t="s">
        <v>72</v>
      </c>
    </row>
    <row r="6" spans="1:2" ht="39.75" customHeight="1">
      <c r="B6" s="16" t="s">
        <v>73</v>
      </c>
    </row>
    <row r="7" spans="1:2" ht="39.75" customHeight="1">
      <c r="B7" s="16" t="s">
        <v>74</v>
      </c>
    </row>
    <row r="8" spans="1:2" ht="39.75" customHeight="1">
      <c r="B8" s="16" t="s">
        <v>75</v>
      </c>
    </row>
    <row r="9" spans="1:2" ht="39.75" customHeight="1">
      <c r="B9" s="16" t="s">
        <v>76</v>
      </c>
    </row>
    <row r="10" spans="1:2" ht="21.75" customHeight="1">
      <c r="B10" s="15" t="s">
        <v>77</v>
      </c>
    </row>
    <row r="11" spans="1:2" ht="39.75" customHeight="1">
      <c r="B11" s="16" t="s">
        <v>78</v>
      </c>
    </row>
    <row r="12" spans="1:2" ht="21.75" customHeight="1">
      <c r="B12" s="15" t="s">
        <v>79</v>
      </c>
    </row>
    <row r="13" spans="1:2" ht="39.75" customHeight="1">
      <c r="B13" s="16" t="s">
        <v>80</v>
      </c>
    </row>
    <row r="14" spans="1:2" ht="21.75" customHeight="1">
      <c r="B14" s="15" t="s">
        <v>81</v>
      </c>
    </row>
    <row r="15" spans="1:2" ht="39.75" customHeight="1">
      <c r="B15" s="16" t="s">
        <v>82</v>
      </c>
    </row>
    <row r="16" spans="1:2" ht="21.75" customHeight="1">
      <c r="B16" s="15" t="s">
        <v>83</v>
      </c>
    </row>
    <row r="17" spans="1:2" ht="39.75" customHeight="1">
      <c r="B17" s="16" t="s">
        <v>84</v>
      </c>
    </row>
    <row r="19" spans="1:2" ht="15.75" customHeight="1">
      <c r="A19" s="2" t="s">
        <v>60</v>
      </c>
      <c r="B19" s="2"/>
    </row>
  </sheetData>
  <mergeCells count="2">
    <mergeCell ref="A1:B1"/>
    <mergeCell ref="A19:B19"/>
  </mergeCells>
  <pageMargins left="0.75" right="0.75" top="1" bottom="1" header="0.511811023622047" footer="0.5"/>
  <pageSetup paperSize="9" fitToHeight="0" orientation="portrait" horizontalDpi="300" verticalDpi="300"/>
  <headerFooter>
    <oddFooter>&amp;L&amp;8 MISAFE-IMS-TMP-043-V1.0 | Lifecycle Impact Register&amp;C&amp;8 © MiSAFE Solutions Pty Ltd | ABN 12 602 392 343 | Sunshine Coast QLD 4560 | contact@misafesolutions.com.au. All rights reserved.&amp;R&amp;8 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13"/>
  <sheetViews>
    <sheetView zoomScaleNormal="100" workbookViewId="0"/>
  </sheetViews>
  <sheetFormatPr defaultColWidth="8.7109375" defaultRowHeight="15"/>
  <cols>
    <col min="1" max="1" width="4" customWidth="1"/>
    <col min="2" max="2" width="110" customWidth="1"/>
  </cols>
  <sheetData>
    <row r="1" spans="1:2" ht="49.5" customHeight="1">
      <c r="A1" s="4" t="s">
        <v>85</v>
      </c>
      <c r="B1" s="4"/>
    </row>
    <row r="3" spans="1:2">
      <c r="B3" s="15" t="s">
        <v>86</v>
      </c>
    </row>
    <row r="4" spans="1:2" ht="31.5" customHeight="1">
      <c r="B4" s="16" t="s">
        <v>87</v>
      </c>
    </row>
    <row r="6" spans="1:2">
      <c r="B6" s="15" t="s">
        <v>88</v>
      </c>
    </row>
    <row r="7" spans="1:2" ht="79.5" customHeight="1">
      <c r="B7" s="16" t="s">
        <v>89</v>
      </c>
    </row>
    <row r="8" spans="1:2" ht="79.5" customHeight="1">
      <c r="B8" s="16" t="s">
        <v>90</v>
      </c>
    </row>
    <row r="9" spans="1:2" ht="79.5" customHeight="1">
      <c r="B9" s="16" t="s">
        <v>91</v>
      </c>
    </row>
    <row r="11" spans="1:2" ht="6" customHeight="1">
      <c r="B11" s="17"/>
    </row>
    <row r="13" spans="1:2" ht="27.75" customHeight="1">
      <c r="B13" s="18" t="s">
        <v>87</v>
      </c>
    </row>
  </sheetData>
  <mergeCells count="1">
    <mergeCell ref="A1:B1"/>
  </mergeCells>
  <pageMargins left="0.75" right="0.75" top="1" bottom="1" header="0.511811023622047" footer="0.5"/>
  <pageSetup paperSize="9" fitToHeight="0" orientation="portrait" horizontalDpi="300" verticalDpi="300"/>
  <headerFooter>
    <oddFooter>&amp;L&amp;8 © MiSAFE Solutions Pty Ltd&amp;R&amp;8 Page &amp;P of &amp;N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1a75809-ec5e-48ce-b26f-2f4f0d3126ce">
      <Terms xmlns="http://schemas.microsoft.com/office/infopath/2007/PartnerControls"/>
    </lcf76f155ced4ddcb4097134ff3c332f>
    <TaxCatchAll xmlns="d745c691-4f52-4cd7-ac48-25bbe36e1a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781558EAACB443AFFD1811B3414ACC" ma:contentTypeVersion="13" ma:contentTypeDescription="Create a new document." ma:contentTypeScope="" ma:versionID="f6ea041f6e96df0b27b3dfd39ba97f68">
  <xsd:schema xmlns:xsd="http://www.w3.org/2001/XMLSchema" xmlns:xs="http://www.w3.org/2001/XMLSchema" xmlns:p="http://schemas.microsoft.com/office/2006/metadata/properties" xmlns:ns2="51a75809-ec5e-48ce-b26f-2f4f0d3126ce" xmlns:ns3="d745c691-4f52-4cd7-ac48-25bbe36e1ac1" targetNamespace="http://schemas.microsoft.com/office/2006/metadata/properties" ma:root="true" ma:fieldsID="3d220e12fba3d95df3e800f33aece05e" ns2:_="" ns3:_="">
    <xsd:import namespace="51a75809-ec5e-48ce-b26f-2f4f0d3126ce"/>
    <xsd:import namespace="d745c691-4f52-4cd7-ac48-25bbe36e1ac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75809-ec5e-48ce-b26f-2f4f0d3126c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4e8d49a-f269-4a1f-925f-21f2389e8e55"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5c691-4f52-4cd7-ac48-25bbe36e1ac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fee1ff1-2d88-44a5-bb3a-3690a848ba6d}" ma:internalName="TaxCatchAll" ma:showField="CatchAllData" ma:web="d745c691-4f52-4cd7-ac48-25bbe36e1a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897DF0-62FE-4B15-BF60-8A2789D39C30}"/>
</file>

<file path=customXml/itemProps2.xml><?xml version="1.0" encoding="utf-8"?>
<ds:datastoreItem xmlns:ds="http://schemas.openxmlformats.org/officeDocument/2006/customXml" ds:itemID="{C605BCAD-1D60-484A-B40F-66B41C95EC72}"/>
</file>

<file path=customXml/itemProps3.xml><?xml version="1.0" encoding="utf-8"?>
<ds:datastoreItem xmlns:ds="http://schemas.openxmlformats.org/officeDocument/2006/customXml" ds:itemID="{952C91FC-E28F-4FB6-A420-4B3780B5BE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Systems</cp:lastModifiedBy>
  <cp:revision>0</cp:revision>
  <dcterms:created xsi:type="dcterms:W3CDTF">2026-09-29T22:10:23Z</dcterms:created>
  <dcterms:modified xsi:type="dcterms:W3CDTF">2026-10-02T00:44:48Z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0x0101004F781558EAACB443AFFD1811B3414ACC</vt:lpwstr>
  </property>
  <property fmtid="{D5CDD505-2E9C-101B-9397-08002B2CF9AE}" pid="3" name="MediaServiceImageTags">
    <vt:lpwstr/>
  </property>
</Properties>
</file>