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lysis Register" sheetId="1" state="visible" r:id="rId3"/>
    <sheet name="Summary" sheetId="2" state="visible" r:id="rId4"/>
    <sheet name="Instructions" sheetId="3" state="visible" r:id="rId5"/>
    <sheet name="Copyright &amp; Disclaimer" sheetId="4" state="visible" r:id="rId6"/>
  </sheets>
  <definedNames>
    <definedName function="false" hidden="false" localSheetId="0" name="_xlnm.Print_Titles" vbProcedure="false">'Analysis Register'!$5:$5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<sst xmlns="http://schemas.openxmlformats.org/spreadsheetml/2006/main" count="124" uniqueCount="102">
  <si>
    <t xml:space="preserve">QHSE DATA ANALYSIS REGISTER</t>
  </si>
  <si>
    <r>
      <rPr>
        <b val="true"/>
        <sz val="9"/>
        <color rgb="FF000000"/>
        <rFont val="Arial"/>
        <family val="0"/>
        <charset val="1"/>
      </rPr>
      <t xml:space="preserve">Document ID: </t>
    </r>
    <r>
      <rPr>
        <sz val="9"/>
        <color rgb="FF000000"/>
        <rFont val="Arial"/>
        <family val="0"/>
        <charset val="1"/>
      </rPr>
      <t xml:space="preserve">MISAFE-IMS-TMP-047-V1.0</t>
    </r>
    <r>
      <rPr>
        <sz val="9"/>
        <color rgb="FF808080"/>
        <rFont val="Arial"/>
        <family val="0"/>
        <charset val="1"/>
      </rPr>
      <t xml:space="preserve">    |    </t>
    </r>
    <r>
      <rPr>
        <b val="true"/>
        <sz val="9"/>
        <color rgb="FF000000"/>
        <rFont val="Arial"/>
        <family val="0"/>
        <charset val="1"/>
      </rPr>
      <t xml:space="preserve">Version: </t>
    </r>
    <r>
      <rPr>
        <sz val="9"/>
        <color rgb="FF000000"/>
        <rFont val="Arial"/>
        <family val="0"/>
        <charset val="1"/>
      </rPr>
      <t xml:space="preserve">1.0</t>
    </r>
    <r>
      <rPr>
        <sz val="9"/>
        <color rgb="FF808080"/>
        <rFont val="Arial"/>
        <family val="0"/>
        <charset val="1"/>
      </rPr>
      <t xml:space="preserve">    |    </t>
    </r>
    <r>
      <rPr>
        <b val="true"/>
        <sz val="9"/>
        <color rgb="FF000000"/>
        <rFont val="Arial"/>
        <family val="0"/>
        <charset val="1"/>
      </rPr>
      <t xml:space="preserve">Issue Date: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Next Review: </t>
    </r>
    <r>
      <rPr>
        <sz val="9"/>
        <color rgb="FF000000"/>
        <rFont val="Arial"/>
        <family val="0"/>
        <charset val="1"/>
      </rPr>
      <t xml:space="preserve">[Insert]</t>
    </r>
    <r>
      <rPr>
        <sz val="9"/>
        <color rgb="FF808080"/>
        <rFont val="Arial"/>
        <family val="0"/>
        <charset val="1"/>
      </rPr>
      <t xml:space="preserve">    |    </t>
    </r>
    <r>
      <rPr>
        <b val="true"/>
        <sz val="9"/>
        <color rgb="FF000000"/>
        <rFont val="Arial"/>
        <family val="0"/>
        <charset val="1"/>
      </rPr>
      <t xml:space="preserve">Owner: </t>
    </r>
    <r>
      <rPr>
        <sz val="9"/>
        <color rgb="FF000000"/>
        <rFont val="Arial"/>
        <family val="0"/>
        <charset val="1"/>
      </rPr>
      <t xml:space="preserve">[Insert Responsible Position]</t>
    </r>
    <r>
      <rPr>
        <sz val="9"/>
        <color rgb="FF808080"/>
        <rFont val="Arial"/>
        <family val="0"/>
        <charset val="1"/>
      </rPr>
      <t xml:space="preserve">    |    </t>
    </r>
    <r>
      <rPr>
        <b val="true"/>
        <sz val="9"/>
        <color rgb="FF000000"/>
        <rFont val="Arial"/>
        <family val="0"/>
        <charset val="1"/>
      </rPr>
      <t xml:space="preserve">Approved By: </t>
    </r>
    <r>
      <rPr>
        <sz val="9"/>
        <color rgb="FF000000"/>
        <rFont val="Arial"/>
        <family val="0"/>
        <charset val="1"/>
      </rPr>
      <t xml:space="preserve">[Insert]</t>
    </r>
  </si>
  <si>
    <r>
      <rPr>
        <b val="true"/>
        <sz val="9"/>
        <color rgb="FF000000"/>
        <rFont val="Arial"/>
        <family val="0"/>
        <charset val="1"/>
      </rPr>
      <t xml:space="preserve">ISO References: </t>
    </r>
    <r>
      <rPr>
        <sz val="9"/>
        <color rgb="FF000000"/>
        <rFont val="Arial"/>
        <family val="0"/>
        <charset val="1"/>
      </rPr>
      <t xml:space="preserve">ISO 9001 Cl 9.1.3 &amp; 9.3.2; ISO 14001 Cl 9.1.1; ISO 45001 Cl 9.1.1 &amp; 9.1.2</t>
    </r>
    <r>
      <rPr>
        <sz val="9"/>
        <color rgb="FF808080"/>
        <rFont val="Arial"/>
        <family val="0"/>
        <charset val="1"/>
      </rPr>
      <t xml:space="preserve">    |    </t>
    </r>
    <r>
      <rPr>
        <b val="true"/>
        <sz val="9"/>
        <color rgb="FF000000"/>
        <rFont val="Arial"/>
        <family val="0"/>
        <charset val="1"/>
      </rPr>
      <t xml:space="preserve">Legislation: </t>
    </r>
    <r>
      <rPr>
        <sz val="9"/>
        <color rgb="FF000000"/>
        <rFont val="Arial"/>
        <family val="0"/>
        <charset val="1"/>
      </rPr>
      <t xml:space="preserve">WHS Act 2011 s19(3)(g)</t>
    </r>
    <r>
      <rPr>
        <sz val="9"/>
        <color rgb="FF808080"/>
        <rFont val="Arial"/>
        <family val="0"/>
        <charset val="1"/>
      </rPr>
      <t xml:space="preserve">    |    </t>
    </r>
    <r>
      <rPr>
        <b val="true"/>
        <sz val="9"/>
        <color rgb="FF000000"/>
        <rFont val="Arial"/>
        <family val="0"/>
        <charset val="1"/>
      </rPr>
      <t xml:space="preserve">Status rule: </t>
    </r>
    <r>
      <rPr>
        <sz val="9"/>
        <color rgb="FF000000"/>
        <rFont val="Arial"/>
        <family val="0"/>
        <charset val="1"/>
      </rPr>
      <t xml:space="preserve">Overdue if Next Due is past; Due Soon within 14 days</t>
    </r>
  </si>
  <si>
    <t xml:space="preserve">No.</t>
  </si>
  <si>
    <t xml:space="preserve">Data Source</t>
  </si>
  <si>
    <t xml:space="preserve">Metric / Indicator</t>
  </si>
  <si>
    <t xml:space="preserve">Indicator Type</t>
  </si>
  <si>
    <t xml:space="preserve">Owner</t>
  </si>
  <si>
    <t xml:space="preserve">Review Frequency</t>
  </si>
  <si>
    <t xml:space="preserve">Last Analysed</t>
  </si>
  <si>
    <t xml:space="preserve">Next Due</t>
  </si>
  <si>
    <t xml:space="preserve">Status</t>
  </si>
  <si>
    <t xml:space="preserve">Key Insight</t>
  </si>
  <si>
    <t xml:space="preserve">Action Required</t>
  </si>
  <si>
    <t xml:space="preserve">Linked Register / Clause</t>
  </si>
  <si>
    <t xml:space="preserve">Incident and near miss register</t>
  </si>
  <si>
    <t xml:space="preserve">Near misses per month by site, task and time of day</t>
  </si>
  <si>
    <t xml:space="preserve">Lead</t>
  </si>
  <si>
    <t xml:space="preserve">QHSE Manager</t>
  </si>
  <si>
    <t xml:space="preserve">Monthly</t>
  </si>
  <si>
    <t xml:space="preserve">Plant and pedestrian near misses cluster at two sites, mostly after 2 pm.</t>
  </si>
  <si>
    <t xml:space="preserve">Add spotter requirement and exclusion zones; revise site traffic management plan.</t>
  </si>
  <si>
    <t xml:space="preserve">Incident Register; WHS Act s19</t>
  </si>
  <si>
    <t xml:space="preserve">Hazard reports</t>
  </si>
  <si>
    <t xml:space="preserve">Hazards reported and closed within target</t>
  </si>
  <si>
    <t xml:space="preserve">Site Supervisor</t>
  </si>
  <si>
    <t xml:space="preserve">Weekly</t>
  </si>
  <si>
    <t xml:space="preserve">Closure within 7 days is slipping on housekeeping items.</t>
  </si>
  <si>
    <t xml:space="preserve">Add hazard closeout to Friday pre-start; escalate items older than 14 days.</t>
  </si>
  <si>
    <t xml:space="preserve">Hazard Register; ISO 45001 Cl 6.1</t>
  </si>
  <si>
    <t xml:space="preserve">Site inspections</t>
  </si>
  <si>
    <t xml:space="preserve">Inspection completion rate and repeat findings</t>
  </si>
  <si>
    <t xml:space="preserve">Operations Manager</t>
  </si>
  <si>
    <t xml:space="preserve">Repeat finding on unguarded edges at one site.</t>
  </si>
  <si>
    <t xml:space="preserve">Assign corrective action to site lead and verify at next inspection.</t>
  </si>
  <si>
    <t xml:space="preserve">Inspection Checklist; ISO 45001 Cl 9.1.1</t>
  </si>
  <si>
    <t xml:space="preserve">Internal audit findings</t>
  </si>
  <si>
    <t xml:space="preserve">Open findings by clause and age</t>
  </si>
  <si>
    <t xml:space="preserve">Lag</t>
  </si>
  <si>
    <t xml:space="preserve">Quarterly</t>
  </si>
  <si>
    <t xml:space="preserve">Document control findings recur across three audits.</t>
  </si>
  <si>
    <t xml:space="preserve">Run root cause review and simplify document approval steps.</t>
  </si>
  <si>
    <t xml:space="preserve">Audit Register; ISO 9001 Cl 9.2</t>
  </si>
  <si>
    <t xml:space="preserve">Training records</t>
  </si>
  <si>
    <t xml:space="preserve">Competency and licence currency</t>
  </si>
  <si>
    <t xml:space="preserve">HR Coordinator</t>
  </si>
  <si>
    <t xml:space="preserve">Six high risk work licences expire within 90 days.</t>
  </si>
  <si>
    <t xml:space="preserve">Book renewals and update the training matrix.</t>
  </si>
  <si>
    <t xml:space="preserve">Training Matrix; ISO 45001 Cl 7.2</t>
  </si>
  <si>
    <t xml:space="preserve">Customer complaints and feedback</t>
  </si>
  <si>
    <t xml:space="preserve">Complaints per 100 jobs and closeout time</t>
  </si>
  <si>
    <t xml:space="preserve">Rework complaints relate to one subcontractor crew.</t>
  </si>
  <si>
    <t xml:space="preserve">Review subcontractor performance and agree improvement plan.</t>
  </si>
  <si>
    <t xml:space="preserve">Complaints Register; ISO 9001 Cl 9.1.2</t>
  </si>
  <si>
    <t xml:space="preserve">Subcontractor performance</t>
  </si>
  <si>
    <t xml:space="preserve">Prequalification score and site audit results</t>
  </si>
  <si>
    <t xml:space="preserve">Procurement Manager</t>
  </si>
  <si>
    <t xml:space="preserve">Six-monthly</t>
  </si>
  <si>
    <t xml:space="preserve">Two subcontractors below the minimum score.</t>
  </si>
  <si>
    <t xml:space="preserve">Re-assess or replace before the next engagement.</t>
  </si>
  <si>
    <t xml:space="preserve">Supplier Register; ISO 9001 Cl 8.4</t>
  </si>
  <si>
    <t xml:space="preserve">Environmental monitoring</t>
  </si>
  <si>
    <t xml:space="preserve">Spills, waste diverted and noise complaints</t>
  </si>
  <si>
    <t xml:space="preserve">Waste diversion improved; two minor spills at refuelling point.</t>
  </si>
  <si>
    <t xml:space="preserve">Install drip trays and refresh spill response briefing.</t>
  </si>
  <si>
    <t xml:space="preserve">Aspects Register; ISO 14001 Cl 9.1.1</t>
  </si>
  <si>
    <t xml:space="preserve">Legal compliance evaluation</t>
  </si>
  <si>
    <t xml:space="preserve">Obligations reviewed and status</t>
  </si>
  <si>
    <t xml:space="preserve">Annually</t>
  </si>
  <si>
    <t xml:space="preserve">Hazardous chemicals register needs an SDS refresh.</t>
  </si>
  <si>
    <t xml:space="preserve">Update SDS file and schedule supplier follow-up.</t>
  </si>
  <si>
    <t xml:space="preserve">Legal Register; ISO 45001 Cl 9.1.2</t>
  </si>
  <si>
    <t xml:space="preserve">Copyright © MiSAFE Solutions Pty Ltd.</t>
  </si>
  <si>
    <t xml:space="preserve">QHSE DATA ANALYSIS: DASHBOARD</t>
  </si>
  <si>
    <t xml:space="preserve">Analysis Status</t>
  </si>
  <si>
    <t xml:space="preserve">Count</t>
  </si>
  <si>
    <t xml:space="preserve">Current</t>
  </si>
  <si>
    <t xml:space="preserve">Due Soon</t>
  </si>
  <si>
    <t xml:space="preserve">Overdue</t>
  </si>
  <si>
    <t xml:space="preserve">Lead share of indicators</t>
  </si>
  <si>
    <t xml:space="preserve">Total data sources</t>
  </si>
  <si>
    <t xml:space="preserve">Counts update automatically from the Analysis Register. Any Overdue source means monitoring has stopped producing decisions. Aim for a healthy mix of lead and lag indicators and take overdue sources to the next QHSE leadership meeting.</t>
  </si>
  <si>
    <t xml:space="preserve">INSTRUCTIONS: QHSE DATA ANALYSIS REGISTER</t>
  </si>
  <si>
    <t xml:space="preserve">Purpose</t>
  </si>
  <si>
    <t xml:space="preserve">This register lists every QHSE data source you monitor, who owns the analysis, how often it is reviewed and when it is next due. It supports ISO 9001:2015 Clause 9.1.3 (analysis and evaluation), ISO 14001:2015 Clause 9.1.1 and ISO 45001:2018 Clauses 9.1.1 and 9.1.2, and helps demonstrate monitoring of workers' health and workplace conditions under section 19(3)(g) of the Work Health and Safety Act 2011.</t>
  </si>
  <si>
    <t xml:space="preserve">How to use it</t>
  </si>
  <si>
    <t xml:space="preserve">Step 1: List each data source, such as incidents, hazards, inspections, audits, training, complaints, suppliers and environmental monitoring. Step 2: Name the metric, mark it Lead or Lag and assign an owner. Step 3: Choose a review frequency from the dropdown. Step 4: Enter the Last Analysed date after each review. The Next Due date and Status calculate automatically. Step 5: Record the key insight and the action required, then link the register or clause it affects.</t>
  </si>
  <si>
    <t xml:space="preserve">Status definitions</t>
  </si>
  <si>
    <t xml:space="preserve">Current means the next analysis is more than 14 days away. Due Soon means it falls within 14 days. Overdue means the Next Due date has passed. Frequencies convert to days as Weekly 7, Fortnightly 14, Monthly 30, Quarterly 91, Six-monthly 182 and Annually 365.</t>
  </si>
  <si>
    <t xml:space="preserve">Monthly review</t>
  </si>
  <si>
    <t xml:space="preserve">Hold a monthly review with the QHSE leadership team. Filter by status, check overdue sources first, review insights for patterns across site, task, time and contractor, then assign actions with owners and dates.</t>
  </si>
  <si>
    <t xml:space="preserve">Management Review feed</t>
  </si>
  <si>
    <t xml:space="preserve">Summary results feed Management Review inputs under ISO 9001 Clause 9.3.2, ISO 14001 Clause 9.3 and ISO 45001 Clause 9.3. Note that sample rows use placeholder content and dates. Replace them with your own.</t>
  </si>
  <si>
    <t xml:space="preserve">Document control</t>
  </si>
  <si>
    <t xml:space="preserve">Minor edits increase the decimal (1.1). Structural changes increase the whole number (2.0).</t>
  </si>
  <si>
    <t xml:space="preserve">COPYRIGHT &amp; DISCLAIMER</t>
  </si>
  <si>
    <t xml:space="preserve">Copyright</t>
  </si>
  <si>
    <t xml:space="preserve">© MiSAFE Solutions Pty Ltd | ABN 12 602 392 343 | Sunshine Coast QLD 4560 | contact@misafesolutions.com.au. All rights reserved.</t>
  </si>
  <si>
    <t xml:space="preserve">Disclaimer</t>
  </si>
  <si>
    <t xml:space="preserve">This template is provided by MiSAFE Solutions Pty Ltd as a general-purpose tool to assist Australian businesses with their Quality, Health, Safety and Environmental (QHSE) management activities. It is provided on an "as is" basis without warranty of any kind, express or implied. MiSAFE Solutions does not accept any liability for any direct, indirect, incidental, consequential or other loss or damage arising from the use of, or reliance on, this template.</t>
  </si>
  <si>
    <t xml:space="preserve">Users are responsible for ensuring the template suits their specific business context, operational risk profile, and applicable legal, regulatory and contractual obligations. The template does not constitute legal, financial or specific safety advice.</t>
  </si>
  <si>
    <t xml:space="preserve">For tailored advice, implementation support or to adapt this template to your business, contact MiSAFE Solutions at contact@misafesolutions.com.au or book a free 45-minute consultation at https://calendly.com/misafe/45-min-consultation-meeting.</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</si>
</sst>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4">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b val="true"/>
      <sz val="9"/>
      <color rgb="FF000000"/>
      <name val="Arial"/>
      <family val="0"/>
      <charset val="1"/>
    </font>
    <font>
      <sz val="9"/>
      <color rgb="FF000000"/>
      <name val="Arial"/>
      <family val="0"/>
      <charset val="1"/>
    </font>
    <font>
      <sz val="9"/>
      <color rgb="FF808080"/>
      <name val="Arial"/>
      <family val="0"/>
      <charset val="1"/>
    </font>
    <font>
      <b val="true"/>
      <sz val="10"/>
      <color rgb="FFFFFFFF"/>
      <name val="Arial"/>
      <family val="0"/>
      <charset val="1"/>
    </font>
    <font>
      <i val="true"/>
      <sz val="8"/>
      <color rgb="FF808080"/>
      <name val="Arial"/>
      <family val="0"/>
      <charset val="1"/>
    </font>
    <font>
      <b val="true"/>
      <sz val="9"/>
      <name val="Arial"/>
      <family val="0"/>
      <charset val="1"/>
    </font>
    <font>
      <i val="true"/>
      <sz val="9"/>
      <color rgb="FF595959"/>
      <name val="Arial"/>
      <family val="0"/>
      <charset val="1"/>
    </font>
    <font>
      <b val="true"/>
      <sz val="11"/>
      <color rgb="FF42515A"/>
      <name val="Arial"/>
      <family val="0"/>
      <charset val="1"/>
    </font>
    <font>
      <i val="true"/>
      <sz val="8"/>
      <color rgb="FF595959"/>
      <name val="Arial"/>
      <family val="0"/>
      <charset val="1"/>
    </font>
  </fonts>
  <fills count="5">
    <fill>
      <patternFill patternType="none"/>
    </fill>
    <fill>
      <patternFill patternType="gray125"/>
    </fill>
    <fill>
      <patternFill patternType="solid">
        <fgColor rgb="FF42515A"/>
        <bgColor rgb="FF595959"/>
      </patternFill>
    </fill>
    <fill>
      <patternFill patternType="solid">
        <fgColor rgb="FFF2F2F2"/>
        <bgColor rgb="FFFFFFFF"/>
      </patternFill>
    </fill>
    <fill>
      <patternFill patternType="solid">
        <fgColor rgb="FFF7941E"/>
        <bgColor rgb="FFFF8080"/>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1"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false" indent="0" shrinkToFit="false"/>
      <protection locked="true" hidden="false"/>
    </xf>
    <xf numFmtId="164" fontId="9" fillId="0" borderId="0" xfId="0" applyFont="true" applyBorder="true" applyAlignment="true" applyProtection="false">
      <alignment horizontal="right" vertical="center" textRotation="0" wrapText="false" indent="1" shrinkToFit="false"/>
      <protection locked="true" hidden="false"/>
    </xf>
    <xf numFmtId="164" fontId="6" fillId="0" borderId="1" xfId="0" applyFont="true" applyBorder="true" applyAlignment="true" applyProtection="false">
      <alignment horizontal="left" vertical="center" textRotation="0" wrapText="false" indent="0" shrinkToFit="false"/>
      <protection locked="true" hidden="false"/>
    </xf>
    <xf numFmtId="166" fontId="6" fillId="0" borderId="1" xfId="0" applyFont="true" applyBorder="true" applyAlignment="true" applyProtection="false">
      <alignment horizontal="center" vertical="center" textRotation="0" wrapText="false" indent="0" shrinkToFit="false"/>
      <protection locked="true" hidden="false"/>
    </xf>
    <xf numFmtId="167" fontId="6" fillId="0"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6" fontId="10" fillId="3"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006100"/>
        <sz val="9"/>
      </font>
      <fill>
        <patternFill>
          <bgColor rgb="FFC6EFCE"/>
        </patternFill>
      </fill>
    </dxf>
    <dxf>
      <font>
        <name val="Arial"/>
        <charset val="1"/>
        <family val="0"/>
        <b val="1"/>
        <color rgb="FF000000"/>
        <sz val="9"/>
      </font>
      <fill>
        <patternFill>
          <bgColor rgb="FFFFE699"/>
        </patternFill>
      </fill>
    </dxf>
    <dxf>
      <font>
        <name val="Arial"/>
        <charset val="1"/>
        <family val="0"/>
        <b val="1"/>
        <color rgb="FFFFFFFF"/>
        <sz val="9"/>
      </font>
      <fill>
        <patternFill>
          <bgColor rgb="FFF7941E"/>
        </patternFill>
      </fill>
    </dxf>
  </dxfs>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CCCCC"/>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699"/>
      <rgbColor rgb="FF99CCFF"/>
      <rgbColor rgb="FFFF99CC"/>
      <rgbColor rgb="FFCC99FF"/>
      <rgbColor rgb="FFFFCC99"/>
      <rgbColor rgb="FF3366FF"/>
      <rgbColor rgb="FF33CCCC"/>
      <rgbColor rgb="FF99CC00"/>
      <rgbColor rgb="FFFFCC00"/>
      <rgbColor rgb="FFF7941E"/>
      <rgbColor rgb="FFFF6600"/>
      <rgbColor rgb="FF595959"/>
      <rgbColor rgb="FF969696"/>
      <rgbColor rgb="FF003366"/>
      <rgbColor rgb="FF339966"/>
      <rgbColor rgb="FF003300"/>
      <rgbColor rgb="FF333300"/>
      <rgbColor rgb="FF993300"/>
      <rgbColor rgb="FF993366"/>
      <rgbColor rgb="FF333399"/>
      <rgbColor rgb="FF425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1609200</xdr:colOff>
      <xdr:row>0</xdr:row>
      <xdr:rowOff>571320</xdr:rowOff>
    </xdr:to>
    <xdr:pic>
      <xdr:nvPicPr>
        <xdr:cNvPr id="0"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1"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2" name="Image 1" descr="Picture"/>
        <xdr:cNvPicPr/>
      </xdr:nvPicPr>
      <xdr:blipFill>
        <a:blip r:embed="rId1"/>
        <a:stretch/>
      </xdr:blipFill>
      <xdr:spPr>
        <a:xfrm>
          <a:off x="0" y="0"/>
          <a:ext cx="1961640" cy="5713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1679760</xdr:colOff>
      <xdr:row>0</xdr:row>
      <xdr:rowOff>571320</xdr:rowOff>
    </xdr:to>
    <xdr:pic>
      <xdr:nvPicPr>
        <xdr:cNvPr id="3" name="Image 1" descr="Picture"/>
        <xdr:cNvPicPr/>
      </xdr:nvPicPr>
      <xdr:blipFill>
        <a:blip r:embed="rId1"/>
        <a:stretch/>
      </xdr:blipFill>
      <xdr:spPr>
        <a:xfrm>
          <a:off x="0" y="0"/>
          <a:ext cx="1961640" cy="571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28"/>
    <col collapsed="false" customWidth="true" hidden="false" outlineLevel="0" max="4" min="4" style="0" width="13"/>
    <col collapsed="false" customWidth="true" hidden="false" outlineLevel="0" max="5" min="5" style="0" width="20"/>
    <col collapsed="false" customWidth="true" hidden="false" outlineLevel="0" max="6" min="6" style="0" width="14"/>
    <col collapsed="false" customWidth="true" hidden="false" outlineLevel="0" max="8" min="7" style="0" width="13"/>
    <col collapsed="false" customWidth="true" hidden="false" outlineLevel="0" max="9" min="9" style="0" width="12"/>
    <col collapsed="false" customWidth="true" hidden="false" outlineLevel="0" max="10" min="10" style="0" width="40"/>
    <col collapsed="false" customWidth="true" hidden="false" outlineLevel="0" max="11" min="11" style="0" width="38"/>
    <col collapsed="false" customWidth="true" hidden="false" outlineLevel="0" max="12" min="12" style="0" width="26"/>
  </cols>
  <sheetData>
    <row r="1" customFormat="false" ht="49.5" hidden="false" customHeight="true" outlineLevel="0" collapsed="false">
      <c r="A1" s="1" t="s">
        <v>0</v>
      </c>
      <c r="B1" s="1"/>
      <c r="C1" s="1"/>
      <c r="D1" s="1"/>
      <c r="E1" s="1"/>
      <c r="F1" s="1"/>
      <c r="G1" s="1"/>
      <c r="H1" s="1"/>
      <c r="I1" s="1"/>
      <c r="J1" s="1"/>
      <c r="K1" s="1"/>
      <c r="L1" s="1"/>
    </row>
    <row r="2" customFormat="false" ht="18" hidden="false" customHeight="true" outlineLevel="0" collapsed="false">
      <c r="A2" s="2" t="s">
        <v>1</v>
      </c>
      <c r="B2" s="2"/>
      <c r="C2" s="2"/>
      <c r="D2" s="2"/>
      <c r="E2" s="2"/>
      <c r="F2" s="2"/>
      <c r="G2" s="2"/>
      <c r="H2" s="2"/>
      <c r="I2" s="2"/>
      <c r="J2" s="2"/>
      <c r="K2" s="2"/>
      <c r="L2" s="2"/>
    </row>
    <row r="3" customFormat="false" ht="18" hidden="false" customHeight="true" outlineLevel="0" collapsed="false">
      <c r="A3" s="2" t="s">
        <v>2</v>
      </c>
      <c r="B3" s="2"/>
      <c r="C3" s="2"/>
      <c r="D3" s="2"/>
      <c r="E3" s="2"/>
      <c r="F3" s="2"/>
      <c r="G3" s="2"/>
      <c r="H3" s="2"/>
      <c r="I3" s="2"/>
      <c r="J3" s="2"/>
      <c r="K3" s="2"/>
      <c r="L3" s="2"/>
    </row>
    <row r="5" customFormat="false" ht="36" hidden="false" customHeight="true" outlineLevel="0" collapsed="false">
      <c r="A5" s="3" t="s">
        <v>3</v>
      </c>
      <c r="B5" s="3" t="s">
        <v>4</v>
      </c>
      <c r="C5" s="3" t="s">
        <v>5</v>
      </c>
      <c r="D5" s="3" t="s">
        <v>6</v>
      </c>
      <c r="E5" s="3" t="s">
        <v>7</v>
      </c>
      <c r="F5" s="3" t="s">
        <v>8</v>
      </c>
      <c r="G5" s="3" t="s">
        <v>9</v>
      </c>
      <c r="H5" s="3" t="s">
        <v>10</v>
      </c>
      <c r="I5" s="3" t="s">
        <v>11</v>
      </c>
      <c r="J5" s="3" t="s">
        <v>12</v>
      </c>
      <c r="K5" s="3" t="s">
        <v>13</v>
      </c>
      <c r="L5" s="3" t="s">
        <v>14</v>
      </c>
    </row>
    <row r="6" customFormat="false" ht="48" hidden="false" customHeight="true" outlineLevel="0" collapsed="false">
      <c r="A6" s="4" t="n">
        <v>1</v>
      </c>
      <c r="B6" s="4" t="s">
        <v>15</v>
      </c>
      <c r="C6" s="4" t="s">
        <v>16</v>
      </c>
      <c r="D6" s="4" t="s">
        <v>17</v>
      </c>
      <c r="E6" s="4" t="s">
        <v>18</v>
      </c>
      <c r="F6" s="4" t="s">
        <v>19</v>
      </c>
      <c r="G6" s="5" t="n">
        <v>46310</v>
      </c>
      <c r="H6" s="5" t="n">
        <f aca="false">IF(OR(G6="",F6=""),"",G6+IF(F6="Weekly",7,IF(F6="Fortnightly",14,IF(F6="Monthly",30,IF(F6="Quarterly",91,IF(F6="Six-monthly",182,IF(F6="Annually",365,0)))))))</f>
        <v>46340</v>
      </c>
      <c r="I6" s="6" t="str">
        <f aca="true">IF(H6="","",IF(H6&lt;TODAY(),"Overdue",IF(H6-TODAY()&lt;=14,"Due Soon","Current")))</f>
        <v>Current</v>
      </c>
      <c r="J6" s="4" t="s">
        <v>20</v>
      </c>
      <c r="K6" s="4" t="s">
        <v>21</v>
      </c>
      <c r="L6" s="4" t="s">
        <v>22</v>
      </c>
    </row>
    <row r="7" customFormat="false" ht="48" hidden="false" customHeight="true" outlineLevel="0" collapsed="false">
      <c r="A7" s="7" t="n">
        <v>2</v>
      </c>
      <c r="B7" s="7" t="s">
        <v>23</v>
      </c>
      <c r="C7" s="7" t="s">
        <v>24</v>
      </c>
      <c r="D7" s="7" t="s">
        <v>17</v>
      </c>
      <c r="E7" s="7" t="s">
        <v>25</v>
      </c>
      <c r="F7" s="7" t="s">
        <v>26</v>
      </c>
      <c r="G7" s="8" t="n">
        <v>46313</v>
      </c>
      <c r="H7" s="8" t="n">
        <f aca="false">IF(OR(G7="",F7=""),"",G7+IF(F7="Weekly",7,IF(F7="Fortnightly",14,IF(F7="Monthly",30,IF(F7="Quarterly",91,IF(F7="Six-monthly",182,IF(F7="Annually",365,0)))))))</f>
        <v>46320</v>
      </c>
      <c r="I7" s="9" t="str">
        <f aca="true">IF(H7="","",IF(H7&lt;TODAY(),"Overdue",IF(H7-TODAY()&lt;=14,"Due Soon","Current")))</f>
        <v>Overdue</v>
      </c>
      <c r="J7" s="7" t="s">
        <v>27</v>
      </c>
      <c r="K7" s="7" t="s">
        <v>28</v>
      </c>
      <c r="L7" s="7" t="s">
        <v>29</v>
      </c>
    </row>
    <row r="8" customFormat="false" ht="48" hidden="false" customHeight="true" outlineLevel="0" collapsed="false">
      <c r="A8" s="4" t="n">
        <v>3</v>
      </c>
      <c r="B8" s="4" t="s">
        <v>30</v>
      </c>
      <c r="C8" s="4" t="s">
        <v>31</v>
      </c>
      <c r="D8" s="4" t="s">
        <v>17</v>
      </c>
      <c r="E8" s="4" t="s">
        <v>32</v>
      </c>
      <c r="F8" s="4" t="s">
        <v>19</v>
      </c>
      <c r="G8" s="5" t="n">
        <v>46282</v>
      </c>
      <c r="H8" s="5" t="n">
        <f aca="false">IF(OR(G8="",F8=""),"",G8+IF(F8="Weekly",7,IF(F8="Fortnightly",14,IF(F8="Monthly",30,IF(F8="Quarterly",91,IF(F8="Six-monthly",182,IF(F8="Annually",365,0)))))))</f>
        <v>46312</v>
      </c>
      <c r="I8" s="6" t="str">
        <f aca="true">IF(H8="","",IF(H8&lt;TODAY(),"Overdue",IF(H8-TODAY()&lt;=14,"Due Soon","Current")))</f>
        <v>Overdue</v>
      </c>
      <c r="J8" s="4" t="s">
        <v>33</v>
      </c>
      <c r="K8" s="4" t="s">
        <v>34</v>
      </c>
      <c r="L8" s="4" t="s">
        <v>35</v>
      </c>
    </row>
    <row r="9" customFormat="false" ht="48" hidden="false" customHeight="true" outlineLevel="0" collapsed="false">
      <c r="A9" s="7" t="n">
        <v>4</v>
      </c>
      <c r="B9" s="7" t="s">
        <v>36</v>
      </c>
      <c r="C9" s="7" t="s">
        <v>37</v>
      </c>
      <c r="D9" s="7" t="s">
        <v>38</v>
      </c>
      <c r="E9" s="7" t="s">
        <v>18</v>
      </c>
      <c r="F9" s="7" t="s">
        <v>39</v>
      </c>
      <c r="G9" s="8" t="n">
        <v>46262</v>
      </c>
      <c r="H9" s="8" t="n">
        <f aca="false">IF(OR(G9="",F9=""),"",G9+IF(F9="Weekly",7,IF(F9="Fortnightly",14,IF(F9="Monthly",30,IF(F9="Quarterly",91,IF(F9="Six-monthly",182,IF(F9="Annually",365,0)))))))</f>
        <v>46353</v>
      </c>
      <c r="I9" s="9" t="str">
        <f aca="true">IF(H9="","",IF(H9&lt;TODAY(),"Overdue",IF(H9-TODAY()&lt;=14,"Due Soon","Current")))</f>
        <v>Current</v>
      </c>
      <c r="J9" s="7" t="s">
        <v>40</v>
      </c>
      <c r="K9" s="7" t="s">
        <v>41</v>
      </c>
      <c r="L9" s="7" t="s">
        <v>42</v>
      </c>
    </row>
    <row r="10" customFormat="false" ht="48" hidden="false" customHeight="true" outlineLevel="0" collapsed="false">
      <c r="A10" s="4" t="n">
        <v>5</v>
      </c>
      <c r="B10" s="4" t="s">
        <v>43</v>
      </c>
      <c r="C10" s="4" t="s">
        <v>44</v>
      </c>
      <c r="D10" s="4" t="s">
        <v>17</v>
      </c>
      <c r="E10" s="4" t="s">
        <v>45</v>
      </c>
      <c r="F10" s="4" t="s">
        <v>19</v>
      </c>
      <c r="G10" s="5" t="n">
        <v>46302</v>
      </c>
      <c r="H10" s="5" t="n">
        <f aca="false">IF(OR(G10="",F10=""),"",G10+IF(F10="Weekly",7,IF(F10="Fortnightly",14,IF(F10="Monthly",30,IF(F10="Quarterly",91,IF(F10="Six-monthly",182,IF(F10="Annually",365,0)))))))</f>
        <v>46332</v>
      </c>
      <c r="I10" s="6" t="str">
        <f aca="true">IF(H10="","",IF(H10&lt;TODAY(),"Overdue",IF(H10-TODAY()&lt;=14,"Due Soon","Current")))</f>
        <v>Due Soon</v>
      </c>
      <c r="J10" s="4" t="s">
        <v>46</v>
      </c>
      <c r="K10" s="4" t="s">
        <v>47</v>
      </c>
      <c r="L10" s="4" t="s">
        <v>48</v>
      </c>
    </row>
    <row r="11" customFormat="false" ht="48" hidden="false" customHeight="true" outlineLevel="0" collapsed="false">
      <c r="A11" s="7" t="n">
        <v>6</v>
      </c>
      <c r="B11" s="7" t="s">
        <v>49</v>
      </c>
      <c r="C11" s="7" t="s">
        <v>50</v>
      </c>
      <c r="D11" s="7" t="s">
        <v>38</v>
      </c>
      <c r="E11" s="7" t="s">
        <v>32</v>
      </c>
      <c r="F11" s="7" t="s">
        <v>39</v>
      </c>
      <c r="G11" s="8" t="n">
        <v>46247</v>
      </c>
      <c r="H11" s="8" t="n">
        <f aca="false">IF(OR(G11="",F11=""),"",G11+IF(F11="Weekly",7,IF(F11="Fortnightly",14,IF(F11="Monthly",30,IF(F11="Quarterly",91,IF(F11="Six-monthly",182,IF(F11="Annually",365,0)))))))</f>
        <v>46338</v>
      </c>
      <c r="I11" s="9" t="str">
        <f aca="true">IF(H11="","",IF(H11&lt;TODAY(),"Overdue",IF(H11-TODAY()&lt;=14,"Due Soon","Current")))</f>
        <v>Current</v>
      </c>
      <c r="J11" s="7" t="s">
        <v>51</v>
      </c>
      <c r="K11" s="7" t="s">
        <v>52</v>
      </c>
      <c r="L11" s="7" t="s">
        <v>53</v>
      </c>
    </row>
    <row r="12" customFormat="false" ht="48" hidden="false" customHeight="true" outlineLevel="0" collapsed="false">
      <c r="A12" s="4" t="n">
        <v>7</v>
      </c>
      <c r="B12" s="4" t="s">
        <v>54</v>
      </c>
      <c r="C12" s="4" t="s">
        <v>55</v>
      </c>
      <c r="D12" s="4" t="s">
        <v>38</v>
      </c>
      <c r="E12" s="4" t="s">
        <v>56</v>
      </c>
      <c r="F12" s="4" t="s">
        <v>57</v>
      </c>
      <c r="G12" s="5" t="n">
        <v>46222</v>
      </c>
      <c r="H12" s="5" t="n">
        <f aca="false">IF(OR(G12="",F12=""),"",G12+IF(F12="Weekly",7,IF(F12="Fortnightly",14,IF(F12="Monthly",30,IF(F12="Quarterly",91,IF(F12="Six-monthly",182,IF(F12="Annually",365,0)))))))</f>
        <v>46404</v>
      </c>
      <c r="I12" s="6" t="str">
        <f aca="true">IF(H12="","",IF(H12&lt;TODAY(),"Overdue",IF(H12-TODAY()&lt;=14,"Due Soon","Current")))</f>
        <v>Current</v>
      </c>
      <c r="J12" s="4" t="s">
        <v>58</v>
      </c>
      <c r="K12" s="4" t="s">
        <v>59</v>
      </c>
      <c r="L12" s="4" t="s">
        <v>60</v>
      </c>
    </row>
    <row r="13" customFormat="false" ht="48" hidden="false" customHeight="true" outlineLevel="0" collapsed="false">
      <c r="A13" s="7" t="n">
        <v>8</v>
      </c>
      <c r="B13" s="7" t="s">
        <v>61</v>
      </c>
      <c r="C13" s="7" t="s">
        <v>62</v>
      </c>
      <c r="D13" s="7" t="s">
        <v>38</v>
      </c>
      <c r="E13" s="7" t="s">
        <v>18</v>
      </c>
      <c r="F13" s="7" t="s">
        <v>39</v>
      </c>
      <c r="G13" s="8" t="n">
        <v>46292</v>
      </c>
      <c r="H13" s="8" t="n">
        <f aca="false">IF(OR(G13="",F13=""),"",G13+IF(F13="Weekly",7,IF(F13="Fortnightly",14,IF(F13="Monthly",30,IF(F13="Quarterly",91,IF(F13="Six-monthly",182,IF(F13="Annually",365,0)))))))</f>
        <v>46383</v>
      </c>
      <c r="I13" s="9" t="str">
        <f aca="true">IF(H13="","",IF(H13&lt;TODAY(),"Overdue",IF(H13-TODAY()&lt;=14,"Due Soon","Current")))</f>
        <v>Current</v>
      </c>
      <c r="J13" s="7" t="s">
        <v>63</v>
      </c>
      <c r="K13" s="7" t="s">
        <v>64</v>
      </c>
      <c r="L13" s="7" t="s">
        <v>65</v>
      </c>
    </row>
    <row r="14" customFormat="false" ht="48" hidden="false" customHeight="true" outlineLevel="0" collapsed="false">
      <c r="A14" s="4" t="n">
        <v>9</v>
      </c>
      <c r="B14" s="4" t="s">
        <v>66</v>
      </c>
      <c r="C14" s="4" t="s">
        <v>67</v>
      </c>
      <c r="D14" s="4" t="s">
        <v>38</v>
      </c>
      <c r="E14" s="4" t="s">
        <v>18</v>
      </c>
      <c r="F14" s="4" t="s">
        <v>68</v>
      </c>
      <c r="G14" s="5" t="n">
        <v>46122</v>
      </c>
      <c r="H14" s="5" t="n">
        <f aca="false">IF(OR(G14="",F14=""),"",G14+IF(F14="Weekly",7,IF(F14="Fortnightly",14,IF(F14="Monthly",30,IF(F14="Quarterly",91,IF(F14="Six-monthly",182,IF(F14="Annually",365,0)))))))</f>
        <v>46487</v>
      </c>
      <c r="I14" s="6" t="str">
        <f aca="true">IF(H14="","",IF(H14&lt;TODAY(),"Overdue",IF(H14-TODAY()&lt;=14,"Due Soon","Current")))</f>
        <v>Current</v>
      </c>
      <c r="J14" s="4" t="s">
        <v>69</v>
      </c>
      <c r="K14" s="4" t="s">
        <v>70</v>
      </c>
      <c r="L14" s="4" t="s">
        <v>71</v>
      </c>
    </row>
    <row r="15" customFormat="false" ht="24" hidden="false" customHeight="true" outlineLevel="0" collapsed="false">
      <c r="A15" s="7" t="n">
        <v>10</v>
      </c>
      <c r="B15" s="7"/>
      <c r="C15" s="7"/>
      <c r="D15" s="7"/>
      <c r="E15" s="7"/>
      <c r="F15" s="7"/>
      <c r="G15" s="8"/>
      <c r="H15" s="8" t="str">
        <f aca="false">IF(OR(G15="",F15=""),"",G15+IF(F15="Weekly",7,IF(F15="Fortnightly",14,IF(F15="Monthly",30,IF(F15="Quarterly",91,IF(F15="Six-monthly",182,IF(F15="Annually",365,0)))))))</f>
        <v/>
      </c>
      <c r="I15" s="9" t="str">
        <f aca="true">IF(H15="","",IF(H15&lt;TODAY(),"Overdue",IF(H15-TODAY()&lt;=14,"Due Soon","Current")))</f>
        <v/>
      </c>
      <c r="J15" s="7"/>
      <c r="K15" s="7"/>
      <c r="L15" s="7"/>
    </row>
    <row r="16" customFormat="false" ht="24" hidden="false" customHeight="true" outlineLevel="0" collapsed="false">
      <c r="A16" s="4" t="n">
        <v>11</v>
      </c>
      <c r="B16" s="4"/>
      <c r="C16" s="4"/>
      <c r="D16" s="4"/>
      <c r="E16" s="4"/>
      <c r="F16" s="4"/>
      <c r="G16" s="5"/>
      <c r="H16" s="5" t="str">
        <f aca="false">IF(OR(G16="",F16=""),"",G16+IF(F16="Weekly",7,IF(F16="Fortnightly",14,IF(F16="Monthly",30,IF(F16="Quarterly",91,IF(F16="Six-monthly",182,IF(F16="Annually",365,0)))))))</f>
        <v/>
      </c>
      <c r="I16" s="6" t="str">
        <f aca="true">IF(H16="","",IF(H16&lt;TODAY(),"Overdue",IF(H16-TODAY()&lt;=14,"Due Soon","Current")))</f>
        <v/>
      </c>
      <c r="J16" s="4"/>
      <c r="K16" s="4"/>
      <c r="L16" s="4"/>
    </row>
    <row r="17" customFormat="false" ht="24" hidden="false" customHeight="true" outlineLevel="0" collapsed="false">
      <c r="A17" s="7" t="n">
        <v>12</v>
      </c>
      <c r="B17" s="7"/>
      <c r="C17" s="7"/>
      <c r="D17" s="7"/>
      <c r="E17" s="7"/>
      <c r="F17" s="7"/>
      <c r="G17" s="8"/>
      <c r="H17" s="8" t="str">
        <f aca="false">IF(OR(G17="",F17=""),"",G17+IF(F17="Weekly",7,IF(F17="Fortnightly",14,IF(F17="Monthly",30,IF(F17="Quarterly",91,IF(F17="Six-monthly",182,IF(F17="Annually",365,0)))))))</f>
        <v/>
      </c>
      <c r="I17" s="9" t="str">
        <f aca="true">IF(H17="","",IF(H17&lt;TODAY(),"Overdue",IF(H17-TODAY()&lt;=14,"Due Soon","Current")))</f>
        <v/>
      </c>
      <c r="J17" s="7"/>
      <c r="K17" s="7"/>
      <c r="L17" s="7"/>
    </row>
    <row r="18" customFormat="false" ht="24" hidden="false" customHeight="true" outlineLevel="0" collapsed="false">
      <c r="A18" s="4" t="n">
        <v>13</v>
      </c>
      <c r="B18" s="4"/>
      <c r="C18" s="4"/>
      <c r="D18" s="4"/>
      <c r="E18" s="4"/>
      <c r="F18" s="4"/>
      <c r="G18" s="5"/>
      <c r="H18" s="5" t="str">
        <f aca="false">IF(OR(G18="",F18=""),"",G18+IF(F18="Weekly",7,IF(F18="Fortnightly",14,IF(F18="Monthly",30,IF(F18="Quarterly",91,IF(F18="Six-monthly",182,IF(F18="Annually",365,0)))))))</f>
        <v/>
      </c>
      <c r="I18" s="6" t="str">
        <f aca="true">IF(H18="","",IF(H18&lt;TODAY(),"Overdue",IF(H18-TODAY()&lt;=14,"Due Soon","Current")))</f>
        <v/>
      </c>
      <c r="J18" s="4"/>
      <c r="K18" s="4"/>
      <c r="L18" s="4"/>
    </row>
    <row r="19" customFormat="false" ht="24" hidden="false" customHeight="true" outlineLevel="0" collapsed="false">
      <c r="A19" s="7" t="n">
        <v>14</v>
      </c>
      <c r="B19" s="7"/>
      <c r="C19" s="7"/>
      <c r="D19" s="7"/>
      <c r="E19" s="7"/>
      <c r="F19" s="7"/>
      <c r="G19" s="8"/>
      <c r="H19" s="8" t="str">
        <f aca="false">IF(OR(G19="",F19=""),"",G19+IF(F19="Weekly",7,IF(F19="Fortnightly",14,IF(F19="Monthly",30,IF(F19="Quarterly",91,IF(F19="Six-monthly",182,IF(F19="Annually",365,0)))))))</f>
        <v/>
      </c>
      <c r="I19" s="9" t="str">
        <f aca="true">IF(H19="","",IF(H19&lt;TODAY(),"Overdue",IF(H19-TODAY()&lt;=14,"Due Soon","Current")))</f>
        <v/>
      </c>
      <c r="J19" s="7"/>
      <c r="K19" s="7"/>
      <c r="L19" s="7"/>
    </row>
    <row r="20" customFormat="false" ht="24" hidden="false" customHeight="true" outlineLevel="0" collapsed="false">
      <c r="A20" s="4" t="n">
        <v>15</v>
      </c>
      <c r="B20" s="4"/>
      <c r="C20" s="4"/>
      <c r="D20" s="4"/>
      <c r="E20" s="4"/>
      <c r="F20" s="4"/>
      <c r="G20" s="5"/>
      <c r="H20" s="5" t="str">
        <f aca="false">IF(OR(G20="",F20=""),"",G20+IF(F20="Weekly",7,IF(F20="Fortnightly",14,IF(F20="Monthly",30,IF(F20="Quarterly",91,IF(F20="Six-monthly",182,IF(F20="Annually",365,0)))))))</f>
        <v/>
      </c>
      <c r="I20" s="6" t="str">
        <f aca="true">IF(H20="","",IF(H20&lt;TODAY(),"Overdue",IF(H20-TODAY()&lt;=14,"Due Soon","Current")))</f>
        <v/>
      </c>
      <c r="J20" s="4"/>
      <c r="K20" s="4"/>
      <c r="L20" s="4"/>
    </row>
    <row r="21" customFormat="false" ht="24" hidden="false" customHeight="true" outlineLevel="0" collapsed="false">
      <c r="A21" s="7" t="n">
        <v>16</v>
      </c>
      <c r="B21" s="7"/>
      <c r="C21" s="7"/>
      <c r="D21" s="7"/>
      <c r="E21" s="7"/>
      <c r="F21" s="7"/>
      <c r="G21" s="8"/>
      <c r="H21" s="8" t="str">
        <f aca="false">IF(OR(G21="",F21=""),"",G21+IF(F21="Weekly",7,IF(F21="Fortnightly",14,IF(F21="Monthly",30,IF(F21="Quarterly",91,IF(F21="Six-monthly",182,IF(F21="Annually",365,0)))))))</f>
        <v/>
      </c>
      <c r="I21" s="9" t="str">
        <f aca="true">IF(H21="","",IF(H21&lt;TODAY(),"Overdue",IF(H21-TODAY()&lt;=14,"Due Soon","Current")))</f>
        <v/>
      </c>
      <c r="J21" s="7"/>
      <c r="K21" s="7"/>
      <c r="L21" s="7"/>
    </row>
    <row r="22" customFormat="false" ht="24" hidden="false" customHeight="true" outlineLevel="0" collapsed="false">
      <c r="A22" s="4" t="n">
        <v>17</v>
      </c>
      <c r="B22" s="4"/>
      <c r="C22" s="4"/>
      <c r="D22" s="4"/>
      <c r="E22" s="4"/>
      <c r="F22" s="4"/>
      <c r="G22" s="5"/>
      <c r="H22" s="5" t="str">
        <f aca="false">IF(OR(G22="",F22=""),"",G22+IF(F22="Weekly",7,IF(F22="Fortnightly",14,IF(F22="Monthly",30,IF(F22="Quarterly",91,IF(F22="Six-monthly",182,IF(F22="Annually",365,0)))))))</f>
        <v/>
      </c>
      <c r="I22" s="6" t="str">
        <f aca="true">IF(H22="","",IF(H22&lt;TODAY(),"Overdue",IF(H22-TODAY()&lt;=14,"Due Soon","Current")))</f>
        <v/>
      </c>
      <c r="J22" s="4"/>
      <c r="K22" s="4"/>
      <c r="L22" s="4"/>
    </row>
    <row r="23" customFormat="false" ht="24" hidden="false" customHeight="true" outlineLevel="0" collapsed="false">
      <c r="A23" s="7" t="n">
        <v>18</v>
      </c>
      <c r="B23" s="7"/>
      <c r="C23" s="7"/>
      <c r="D23" s="7"/>
      <c r="E23" s="7"/>
      <c r="F23" s="7"/>
      <c r="G23" s="8"/>
      <c r="H23" s="8" t="str">
        <f aca="false">IF(OR(G23="",F23=""),"",G23+IF(F23="Weekly",7,IF(F23="Fortnightly",14,IF(F23="Monthly",30,IF(F23="Quarterly",91,IF(F23="Six-monthly",182,IF(F23="Annually",365,0)))))))</f>
        <v/>
      </c>
      <c r="I23" s="9" t="str">
        <f aca="true">IF(H23="","",IF(H23&lt;TODAY(),"Overdue",IF(H23-TODAY()&lt;=14,"Due Soon","Current")))</f>
        <v/>
      </c>
      <c r="J23" s="7"/>
      <c r="K23" s="7"/>
      <c r="L23" s="7"/>
    </row>
    <row r="24" customFormat="false" ht="24" hidden="false" customHeight="true" outlineLevel="0" collapsed="false">
      <c r="A24" s="4" t="n">
        <v>19</v>
      </c>
      <c r="B24" s="4"/>
      <c r="C24" s="4"/>
      <c r="D24" s="4"/>
      <c r="E24" s="4"/>
      <c r="F24" s="4"/>
      <c r="G24" s="5"/>
      <c r="H24" s="5" t="str">
        <f aca="false">IF(OR(G24="",F24=""),"",G24+IF(F24="Weekly",7,IF(F24="Fortnightly",14,IF(F24="Monthly",30,IF(F24="Quarterly",91,IF(F24="Six-monthly",182,IF(F24="Annually",365,0)))))))</f>
        <v/>
      </c>
      <c r="I24" s="6" t="str">
        <f aca="true">IF(H24="","",IF(H24&lt;TODAY(),"Overdue",IF(H24-TODAY()&lt;=14,"Due Soon","Current")))</f>
        <v/>
      </c>
      <c r="J24" s="4"/>
      <c r="K24" s="4"/>
      <c r="L24" s="4"/>
    </row>
    <row r="25" customFormat="false" ht="24" hidden="false" customHeight="true" outlineLevel="0" collapsed="false">
      <c r="A25" s="7" t="n">
        <v>20</v>
      </c>
      <c r="B25" s="7"/>
      <c r="C25" s="7"/>
      <c r="D25" s="7"/>
      <c r="E25" s="7"/>
      <c r="F25" s="7"/>
      <c r="G25" s="8"/>
      <c r="H25" s="8" t="str">
        <f aca="false">IF(OR(G25="",F25=""),"",G25+IF(F25="Weekly",7,IF(F25="Fortnightly",14,IF(F25="Monthly",30,IF(F25="Quarterly",91,IF(F25="Six-monthly",182,IF(F25="Annually",365,0)))))))</f>
        <v/>
      </c>
      <c r="I25" s="9" t="str">
        <f aca="true">IF(H25="","",IF(H25&lt;TODAY(),"Overdue",IF(H25-TODAY()&lt;=14,"Due Soon","Current")))</f>
        <v/>
      </c>
      <c r="J25" s="7"/>
      <c r="K25" s="7"/>
      <c r="L25" s="7"/>
    </row>
    <row r="26" customFormat="false" ht="24" hidden="false" customHeight="true" outlineLevel="0" collapsed="false">
      <c r="A26" s="4" t="n">
        <v>21</v>
      </c>
      <c r="B26" s="4"/>
      <c r="C26" s="4"/>
      <c r="D26" s="4"/>
      <c r="E26" s="4"/>
      <c r="F26" s="4"/>
      <c r="G26" s="5"/>
      <c r="H26" s="5" t="str">
        <f aca="false">IF(OR(G26="",F26=""),"",G26+IF(F26="Weekly",7,IF(F26="Fortnightly",14,IF(F26="Monthly",30,IF(F26="Quarterly",91,IF(F26="Six-monthly",182,IF(F26="Annually",365,0)))))))</f>
        <v/>
      </c>
      <c r="I26" s="6" t="str">
        <f aca="true">IF(H26="","",IF(H26&lt;TODAY(),"Overdue",IF(H26-TODAY()&lt;=14,"Due Soon","Current")))</f>
        <v/>
      </c>
      <c r="J26" s="4"/>
      <c r="K26" s="4"/>
      <c r="L26" s="4"/>
    </row>
    <row r="27" customFormat="false" ht="24" hidden="false" customHeight="true" outlineLevel="0" collapsed="false">
      <c r="A27" s="7" t="n">
        <v>22</v>
      </c>
      <c r="B27" s="7"/>
      <c r="C27" s="7"/>
      <c r="D27" s="7"/>
      <c r="E27" s="7"/>
      <c r="F27" s="7"/>
      <c r="G27" s="8"/>
      <c r="H27" s="8" t="str">
        <f aca="false">IF(OR(G27="",F27=""),"",G27+IF(F27="Weekly",7,IF(F27="Fortnightly",14,IF(F27="Monthly",30,IF(F27="Quarterly",91,IF(F27="Six-monthly",182,IF(F27="Annually",365,0)))))))</f>
        <v/>
      </c>
      <c r="I27" s="9" t="str">
        <f aca="true">IF(H27="","",IF(H27&lt;TODAY(),"Overdue",IF(H27-TODAY()&lt;=14,"Due Soon","Current")))</f>
        <v/>
      </c>
      <c r="J27" s="7"/>
      <c r="K27" s="7"/>
      <c r="L27" s="7"/>
    </row>
    <row r="28" customFormat="false" ht="24" hidden="false" customHeight="true" outlineLevel="0" collapsed="false">
      <c r="A28" s="4" t="n">
        <v>23</v>
      </c>
      <c r="B28" s="4"/>
      <c r="C28" s="4"/>
      <c r="D28" s="4"/>
      <c r="E28" s="4"/>
      <c r="F28" s="4"/>
      <c r="G28" s="5"/>
      <c r="H28" s="5" t="str">
        <f aca="false">IF(OR(G28="",F28=""),"",G28+IF(F28="Weekly",7,IF(F28="Fortnightly",14,IF(F28="Monthly",30,IF(F28="Quarterly",91,IF(F28="Six-monthly",182,IF(F28="Annually",365,0)))))))</f>
        <v/>
      </c>
      <c r="I28" s="6" t="str">
        <f aca="true">IF(H28="","",IF(H28&lt;TODAY(),"Overdue",IF(H28-TODAY()&lt;=14,"Due Soon","Current")))</f>
        <v/>
      </c>
      <c r="J28" s="4"/>
      <c r="K28" s="4"/>
      <c r="L28" s="4"/>
    </row>
    <row r="29" customFormat="false" ht="24" hidden="false" customHeight="true" outlineLevel="0" collapsed="false">
      <c r="A29" s="7" t="n">
        <v>24</v>
      </c>
      <c r="B29" s="7"/>
      <c r="C29" s="7"/>
      <c r="D29" s="7"/>
      <c r="E29" s="7"/>
      <c r="F29" s="7"/>
      <c r="G29" s="8"/>
      <c r="H29" s="8" t="str">
        <f aca="false">IF(OR(G29="",F29=""),"",G29+IF(F29="Weekly",7,IF(F29="Fortnightly",14,IF(F29="Monthly",30,IF(F29="Quarterly",91,IF(F29="Six-monthly",182,IF(F29="Annually",365,0)))))))</f>
        <v/>
      </c>
      <c r="I29" s="9" t="str">
        <f aca="true">IF(H29="","",IF(H29&lt;TODAY(),"Overdue",IF(H29-TODAY()&lt;=14,"Due Soon","Current")))</f>
        <v/>
      </c>
      <c r="J29" s="7"/>
      <c r="K29" s="7"/>
      <c r="L29" s="7"/>
    </row>
    <row r="30" customFormat="false" ht="15.75" hidden="false" customHeight="true" outlineLevel="0" collapsed="false">
      <c r="H30" s="10" t="s">
        <v>72</v>
      </c>
      <c r="I30" s="10"/>
      <c r="J30" s="10"/>
      <c r="K30" s="10"/>
      <c r="L30" s="10"/>
    </row>
  </sheetData>
  <mergeCells count="4">
    <mergeCell ref="A1:L1"/>
    <mergeCell ref="A2:L2"/>
    <mergeCell ref="A3:L3"/>
    <mergeCell ref="H30:L30"/>
  </mergeCells>
  <conditionalFormatting sqref="I6:I29">
    <cfRule type="expression" priority="2" aboveAverage="0" equalAverage="0" bottom="0" percent="0" rank="0" text="" dxfId="0">
      <formula>$I6="Current"</formula>
    </cfRule>
    <cfRule type="expression" priority="3" aboveAverage="0" equalAverage="0" bottom="0" percent="0" rank="0" text="" dxfId="1">
      <formula>$I6="Due Soon"</formula>
    </cfRule>
    <cfRule type="expression" priority="4" aboveAverage="0" equalAverage="0" bottom="0" percent="0" rank="0" text="" dxfId="2">
      <formula>$I6="Overdue"</formula>
    </cfRule>
  </conditionalFormatting>
  <conditionalFormatting sqref="H6:H29">
    <cfRule type="expression" priority="5" aboveAverage="0" equalAverage="0" bottom="0" percent="0" rank="0" text="" dxfId="2">
      <formula>$I6="Overdue"</formula>
    </cfRule>
  </conditionalFormatting>
  <dataValidations count="3">
    <dataValidation allowBlank="true" errorStyle="stop" operator="between" showDropDown="false" showErrorMessage="false" showInputMessage="false" sqref="D6:D29" type="list">
      <formula1>"Lead,Lag"</formula1>
      <formula2>0</formula2>
    </dataValidation>
    <dataValidation allowBlank="true" errorStyle="stop" operator="between" showDropDown="false" showErrorMessage="false" showInputMessage="false" sqref="F6:F29" type="list">
      <formula1>"Weekly,Fortnightly,Monthly,Quarterly,Six-monthly,Annually"</formula1>
      <formula2>0</formula2>
    </dataValidation>
    <dataValidation allowBlank="true" errorStyle="stop" operator="greaterThan" showDropDown="false" showErrorMessage="false" showInputMessage="false" sqref="G6:G29"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MISAFE-IMS-TMP-047-V1.0 | QHSE Data Analysis Register&amp;C&amp;8 © MiSAFE Solutions Pty Ltd | ABN 12 602 392 343&amp;R&amp;8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2"/>
    <col collapsed="false" customWidth="true" hidden="false" outlineLevel="0" max="3" min="3" style="0" width="14"/>
    <col collapsed="false" customWidth="true" hidden="false" outlineLevel="0" max="4" min="4" style="0" width="4"/>
    <col collapsed="false" customWidth="true" hidden="false" outlineLevel="0" max="5" min="5" style="0" width="32"/>
    <col collapsed="false" customWidth="true" hidden="false" outlineLevel="0" max="6" min="6" style="0" width="14"/>
  </cols>
  <sheetData>
    <row r="1" customFormat="false" ht="49.5" hidden="false" customHeight="true" outlineLevel="0" collapsed="false">
      <c r="A1" s="1" t="s">
        <v>73</v>
      </c>
      <c r="B1" s="1"/>
      <c r="C1" s="1"/>
      <c r="D1" s="1"/>
      <c r="E1" s="1"/>
      <c r="F1" s="1"/>
    </row>
    <row r="3" customFormat="false" ht="15" hidden="false" customHeight="false" outlineLevel="0" collapsed="false">
      <c r="B3" s="3" t="s">
        <v>74</v>
      </c>
      <c r="C3" s="3" t="s">
        <v>75</v>
      </c>
      <c r="E3" s="3" t="s">
        <v>6</v>
      </c>
      <c r="F3" s="3" t="s">
        <v>75</v>
      </c>
    </row>
    <row r="4" customFormat="false" ht="15" hidden="false" customHeight="false" outlineLevel="0" collapsed="false">
      <c r="B4" s="11" t="s">
        <v>76</v>
      </c>
      <c r="C4" s="12" t="n">
        <f aca="false">COUNTIF('Analysis Register'!I6:I29,"Current")</f>
        <v>6</v>
      </c>
      <c r="E4" s="11" t="s">
        <v>17</v>
      </c>
      <c r="F4" s="12" t="n">
        <f aca="false">COUNTIF('Analysis Register'!D6:D29,"Lead")</f>
        <v>4</v>
      </c>
    </row>
    <row r="5" customFormat="false" ht="15" hidden="false" customHeight="false" outlineLevel="0" collapsed="false">
      <c r="B5" s="11" t="s">
        <v>77</v>
      </c>
      <c r="C5" s="12" t="n">
        <f aca="false">COUNTIF('Analysis Register'!I6:I29,"Due Soon")</f>
        <v>1</v>
      </c>
      <c r="E5" s="11" t="s">
        <v>38</v>
      </c>
      <c r="F5" s="12" t="n">
        <f aca="false">COUNTIF('Analysis Register'!D6:D29,"Lag")</f>
        <v>5</v>
      </c>
    </row>
    <row r="6" customFormat="false" ht="15" hidden="false" customHeight="false" outlineLevel="0" collapsed="false">
      <c r="B6" s="11" t="s">
        <v>78</v>
      </c>
      <c r="C6" s="12" t="n">
        <f aca="false">COUNTIF('Analysis Register'!I6:I29,"Overdue")</f>
        <v>2</v>
      </c>
    </row>
    <row r="7" customFormat="false" ht="15" hidden="false" customHeight="false" outlineLevel="0" collapsed="false">
      <c r="B7" s="11"/>
      <c r="C7" s="12"/>
      <c r="E7" s="11" t="s">
        <v>79</v>
      </c>
      <c r="F7" s="13" t="n">
        <f aca="false">IF(F4+F5=0,"",F4/(F4+F5))</f>
        <v>0.444444444444444</v>
      </c>
    </row>
    <row r="8" customFormat="false" ht="15" hidden="false" customHeight="false" outlineLevel="0" collapsed="false">
      <c r="B8" s="14" t="s">
        <v>80</v>
      </c>
      <c r="C8" s="15" t="n">
        <f aca="false">COUNTA('Analysis Register'!B6:B29)</f>
        <v>9</v>
      </c>
    </row>
    <row r="10" customFormat="false" ht="49.5" hidden="false" customHeight="true" outlineLevel="0" collapsed="false">
      <c r="B10" s="16" t="s">
        <v>81</v>
      </c>
      <c r="C10" s="16"/>
      <c r="D10" s="16"/>
      <c r="E10" s="16"/>
      <c r="F10" s="16"/>
    </row>
    <row r="12" customFormat="false" ht="15.75" hidden="false" customHeight="true" outlineLevel="0" collapsed="false">
      <c r="B12" s="10" t="s">
        <v>72</v>
      </c>
      <c r="C12" s="10"/>
      <c r="D12" s="10"/>
      <c r="E12" s="10"/>
      <c r="F12" s="10"/>
    </row>
  </sheetData>
  <mergeCells count="3">
    <mergeCell ref="A1:F1"/>
    <mergeCell ref="B10:F10"/>
    <mergeCell ref="B12:F12"/>
  </mergeCells>
  <conditionalFormatting sqref="C6">
    <cfRule type="expression" priority="2" aboveAverage="0" equalAverage="0" bottom="0" percent="0" rank="0" text="" dxfId="2">
      <formula>C6&gt;0</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MISAFE-IMS-TMP-047-V1.0 | QHSE Data Analysis Register&amp;C&amp;8 © MiSAFE Solutions Pty Ltd | ABN 12 602 392 343&amp;R&amp;8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82</v>
      </c>
      <c r="B1" s="1"/>
    </row>
    <row r="3" customFormat="false" ht="21.75" hidden="false" customHeight="true" outlineLevel="0" collapsed="false">
      <c r="B3" s="17" t="s">
        <v>83</v>
      </c>
    </row>
    <row r="4" customFormat="false" ht="61.5" hidden="false" customHeight="true" outlineLevel="0" collapsed="false">
      <c r="B4" s="18" t="s">
        <v>84</v>
      </c>
    </row>
    <row r="5" customFormat="false" ht="21.75" hidden="false" customHeight="true" outlineLevel="0" collapsed="false">
      <c r="B5" s="17" t="s">
        <v>85</v>
      </c>
    </row>
    <row r="6" customFormat="false" ht="61.5" hidden="false" customHeight="true" outlineLevel="0" collapsed="false">
      <c r="B6" s="18" t="s">
        <v>86</v>
      </c>
    </row>
    <row r="7" customFormat="false" ht="21.75" hidden="false" customHeight="true" outlineLevel="0" collapsed="false">
      <c r="B7" s="17" t="s">
        <v>87</v>
      </c>
    </row>
    <row r="8" customFormat="false" ht="61.5" hidden="false" customHeight="true" outlineLevel="0" collapsed="false">
      <c r="B8" s="18" t="s">
        <v>88</v>
      </c>
    </row>
    <row r="9" customFormat="false" ht="21.75" hidden="false" customHeight="true" outlineLevel="0" collapsed="false">
      <c r="B9" s="17" t="s">
        <v>89</v>
      </c>
    </row>
    <row r="10" customFormat="false" ht="61.5" hidden="false" customHeight="true" outlineLevel="0" collapsed="false">
      <c r="B10" s="18" t="s">
        <v>90</v>
      </c>
    </row>
    <row r="11" customFormat="false" ht="21.75" hidden="false" customHeight="true" outlineLevel="0" collapsed="false">
      <c r="B11" s="17" t="s">
        <v>91</v>
      </c>
    </row>
    <row r="12" customFormat="false" ht="61.5" hidden="false" customHeight="true" outlineLevel="0" collapsed="false">
      <c r="B12" s="18" t="s">
        <v>92</v>
      </c>
    </row>
    <row r="13" customFormat="false" ht="21.75" hidden="false" customHeight="true" outlineLevel="0" collapsed="false">
      <c r="B13" s="17" t="s">
        <v>93</v>
      </c>
    </row>
    <row r="14" customFormat="false" ht="61.5" hidden="false" customHeight="true" outlineLevel="0" collapsed="false">
      <c r="B14" s="18" t="s">
        <v>94</v>
      </c>
    </row>
    <row r="16" customFormat="false" ht="15.75" hidden="false" customHeight="true" outlineLevel="0" collapsed="false">
      <c r="A16" s="10" t="s">
        <v>72</v>
      </c>
      <c r="B16" s="10"/>
    </row>
  </sheetData>
  <mergeCells count="2">
    <mergeCell ref="A1:B1"/>
    <mergeCell ref="A16:B16"/>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MISAFE-IMS-TMP-047-V1.0 | QHSE Data Analysis Register&amp;C&amp;8 © MiSAFE Solutions Pty Ltd | ABN 12 602 392 343&amp;R&amp;8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49.5" hidden="false" customHeight="true" outlineLevel="0" collapsed="false">
      <c r="A1" s="1" t="s">
        <v>95</v>
      </c>
      <c r="B1" s="1"/>
    </row>
    <row r="3" customFormat="false" ht="15" hidden="false" customHeight="false" outlineLevel="0" collapsed="false">
      <c r="B3" s="17" t="s">
        <v>96</v>
      </c>
    </row>
    <row r="4" customFormat="false" ht="31.5" hidden="false" customHeight="true" outlineLevel="0" collapsed="false">
      <c r="B4" s="18" t="s">
        <v>97</v>
      </c>
    </row>
    <row r="6" customFormat="false" ht="15" hidden="false" customHeight="false" outlineLevel="0" collapsed="false">
      <c r="B6" s="17" t="s">
        <v>98</v>
      </c>
    </row>
    <row r="7" customFormat="false" ht="79.5" hidden="false" customHeight="true" outlineLevel="0" collapsed="false">
      <c r="B7" s="18" t="s">
        <v>99</v>
      </c>
    </row>
    <row r="8" customFormat="false" ht="79.5" hidden="false" customHeight="true" outlineLevel="0" collapsed="false">
      <c r="B8" s="18" t="s">
        <v>100</v>
      </c>
    </row>
    <row r="9" customFormat="false" ht="79.5" hidden="false" customHeight="true" outlineLevel="0" collapsed="false">
      <c r="B9" s="18" t="s">
        <v>101</v>
      </c>
    </row>
    <row r="11" customFormat="false" ht="6" hidden="false" customHeight="true" outlineLevel="0" collapsed="false">
      <c r="B11" s="19"/>
    </row>
    <row r="13" customFormat="false" ht="15" hidden="false" customHeight="false" outlineLevel="0" collapsed="false">
      <c r="B13" s="20" t="s">
        <v>97</v>
      </c>
    </row>
  </sheetData>
  <mergeCells count="1">
    <mergeCell ref="A1:B1"/>
  </mergeCell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 MiSAFE Solutions Pty Ltd&amp;R&amp;8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2026-10-27T22:09:14Z</dcterms:created>
  <dc:creator>openpyxl</dc:creator>
  <dc:description/>
  <dc:language>en-US</dc:language>
  <cp:lastModifiedBy/>
  <dcterms:modified xsi:type="dcterms:W3CDTF">2026-10-27T22:09:14Z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